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7230" windowHeight="8055" tabRatio="692" activeTab="0"/>
  </bookViews>
  <sheets>
    <sheet name="担当課" sheetId="1" r:id="rId1"/>
    <sheet name="土地利用" sheetId="2" r:id="rId2"/>
    <sheet name="都市計画用途地域別面積" sheetId="3" r:id="rId3"/>
    <sheet name="世帯数及び男女別、年齢別人口" sheetId="4" r:id="rId4"/>
    <sheet name="人口動向" sheetId="5" r:id="rId5"/>
    <sheet name="各市町間流動人口" sheetId="6" r:id="rId6"/>
    <sheet name="産業" sheetId="7" r:id="rId7"/>
    <sheet name="産業2" sheetId="8" r:id="rId8"/>
    <sheet name="農業産出額" sheetId="9" r:id="rId9"/>
    <sheet name="商品販売額" sheetId="10" r:id="rId10"/>
    <sheet name="保育所・幼稚園" sheetId="11" r:id="rId11"/>
    <sheet name="学校数・児童・生徒数" sheetId="12" r:id="rId12"/>
    <sheet name="歳入歳出" sheetId="13" r:id="rId13"/>
  </sheets>
  <definedNames>
    <definedName name="_xlnm.Print_Area" localSheetId="5">'各市町間流動人口'!$A$1:$R$38</definedName>
    <definedName name="_xlnm.Print_Area" localSheetId="11">'学校数・児童・生徒数'!$A$1:$J$17</definedName>
    <definedName name="_xlnm.Print_Area" localSheetId="6">'産業'!$A$1:$U$33</definedName>
    <definedName name="_xlnm.Print_Area" localSheetId="7">'産業2'!$A$1:$N$33</definedName>
    <definedName name="_xlnm.Print_Area" localSheetId="9">'商品販売額'!$A$1:$J$18</definedName>
    <definedName name="_xlnm.Print_Area" localSheetId="4">'人口動向'!$A$1:$J$69</definedName>
    <definedName name="_xlnm.Print_Area" localSheetId="3">'世帯数及び男女別、年齢別人口'!$A$1:$H$18</definedName>
    <definedName name="_xlnm.Print_Area" localSheetId="2">'都市計画用途地域別面積'!$A$1:$N$16</definedName>
    <definedName name="_xlnm.Print_Area" localSheetId="8">'農業産出額'!$A$1:$N$16</definedName>
    <definedName name="_xlnm.Print_Area" localSheetId="10">'保育所・幼稚園'!$A$1:$J$35</definedName>
  </definedNames>
  <calcPr fullCalcOnLoad="1"/>
</workbook>
</file>

<file path=xl/sharedStrings.xml><?xml version="1.0" encoding="utf-8"?>
<sst xmlns="http://schemas.openxmlformats.org/spreadsheetml/2006/main" count="852" uniqueCount="438">
  <si>
    <t>-</t>
  </si>
  <si>
    <t xml:space="preserve"> 0564-23-6032 (直通)</t>
  </si>
  <si>
    <t xml:space="preserve"> 〒447-8601</t>
  </si>
  <si>
    <t xml:space="preserve"> 碧南市松本町28</t>
  </si>
  <si>
    <t xml:space="preserve"> 0566-48-0077</t>
  </si>
  <si>
    <t xml:space="preserve"> 〒472-8666</t>
  </si>
  <si>
    <t xml:space="preserve"> 0566-83-1111 (内342)</t>
  </si>
  <si>
    <t xml:space="preserve"> 知立市広見3丁目1</t>
  </si>
  <si>
    <t xml:space="preserve"> 0566-83-1141</t>
  </si>
  <si>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</si>
  <si>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</si>
  <si>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</si>
  <si>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</si>
  <si>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</si>
  <si>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</si>
  <si>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</si>
  <si>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</si>
  <si>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</si>
  <si>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</si>
  <si>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</si>
  <si>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</si>
  <si>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Ｈ７年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</si>
  <si>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</si>
  <si>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</si>
  <si>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</si>
  <si>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</si>
  <si>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</si>
  <si>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</si>
  <si>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</si>
  <si>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</si>
  <si>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</si>
  <si>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</si>
  <si>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</si>
  <si>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</si>
  <si>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</si>
  <si>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</si>
  <si>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</si>
  <si>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</si>
  <si>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</si>
  <si>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</si>
  <si>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</si>
  <si>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</si>
  <si>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</si>
  <si>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</si>
  <si>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</si>
  <si>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</si>
  <si>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</si>
  <si>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</si>
  <si>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</si>
  <si>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</si>
  <si>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</si>
  <si>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</si>
  <si>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</si>
  <si>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</si>
  <si>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</si>
  <si>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</si>
  <si>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</si>
  <si>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</si>
  <si>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</si>
  <si>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</si>
  <si>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</si>
  <si>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</si>
  <si>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</si>
  <si>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</si>
  <si>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</si>
  <si>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</si>
  <si>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</si>
  <si>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</si>
  <si>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</si>
  <si>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</si>
  <si>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</si>
  <si>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</si>
  <si>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</si>
  <si>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</si>
  <si>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</si>
  <si>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</si>
  <si>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</si>
  <si>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</si>
  <si>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</si>
  <si>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</si>
  <si>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</si>
  <si>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-</t>
  </si>
  <si>
    <t>Ｘ</t>
  </si>
  <si>
    <t>繊維</t>
  </si>
  <si>
    <t>衣服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</si>
  <si>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</si>
  <si>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</si>
  <si>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</si>
  <si>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</si>
  <si>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</si>
  <si>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</si>
  <si>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</si>
  <si>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</si>
  <si>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</si>
  <si>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</si>
  <si>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</si>
  <si>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</si>
  <si>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</si>
  <si>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</si>
  <si>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</si>
  <si>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</si>
  <si>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</si>
  <si>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</si>
  <si>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食料品</t>
  </si>
  <si>
    <t>飲料･飼料</t>
  </si>
  <si>
    <t>Ｘ</t>
  </si>
  <si>
    <t>-</t>
  </si>
  <si>
    <t>Ｈ７年</t>
  </si>
  <si>
    <t>Ｈ12年</t>
  </si>
  <si>
    <t xml:space="preserve"> 〒444-1398</t>
  </si>
  <si>
    <t xml:space="preserve"> 高浜市青木町4丁目1-2</t>
  </si>
  <si>
    <t xml:space="preserve"> 0566-52-1110</t>
  </si>
  <si>
    <t>高浜市</t>
  </si>
  <si>
    <t>Ｈ12年</t>
  </si>
  <si>
    <t>幡豆町</t>
  </si>
  <si>
    <t xml:space="preserve"> 刈谷市企画部</t>
  </si>
  <si>
    <t xml:space="preserve"> 0566-62-1004（直通） </t>
  </si>
  <si>
    <t xml:space="preserve">  情報システム課統計担当</t>
  </si>
  <si>
    <t>刈谷市</t>
  </si>
  <si>
    <t>一色町</t>
  </si>
  <si>
    <t>Ｈ７年</t>
  </si>
  <si>
    <t>Ｈ12年</t>
  </si>
  <si>
    <t xml:space="preserve">  企画課統計班</t>
  </si>
  <si>
    <t xml:space="preserve"> 岡崎市企画政策部</t>
  </si>
  <si>
    <t>岡崎市</t>
  </si>
  <si>
    <t>西尾市</t>
  </si>
  <si>
    <t xml:space="preserve"> 西尾市企画部</t>
  </si>
  <si>
    <t>碧 南 市</t>
  </si>
  <si>
    <t xml:space="preserve"> 知立市企画部</t>
  </si>
  <si>
    <t xml:space="preserve"> kikaku@city.chiryu.lg.jp</t>
  </si>
  <si>
    <t>知立市</t>
  </si>
  <si>
    <t>吉良町</t>
  </si>
  <si>
    <t xml:space="preserve"> 吉良町総務部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</si>
  <si>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</si>
  <si>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</si>
  <si>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</si>
  <si>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</si>
  <si>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 xml:space="preserve"> 刈谷市東陽町1丁目1</t>
  </si>
  <si>
    <t xml:space="preserve"> 碧南市総務部</t>
  </si>
  <si>
    <t xml:space="preserve"> 0566-41-3311 (内232)</t>
  </si>
  <si>
    <t xml:space="preserve">  企画課企画調整係</t>
  </si>
  <si>
    <t xml:space="preserve"> kikakuka@city.hekinan.lg.jp</t>
  </si>
  <si>
    <t xml:space="preserve"> 〒448-8501</t>
  </si>
  <si>
    <t xml:space="preserve"> 0566-23-1105</t>
  </si>
  <si>
    <t xml:space="preserve"> jyousys@city.kariya.lg.jp</t>
  </si>
  <si>
    <t xml:space="preserve"> 安城市桜町18-23</t>
  </si>
  <si>
    <t xml:space="preserve"> 0566-76-1112</t>
  </si>
  <si>
    <t xml:space="preserve"> 〒445-8501</t>
  </si>
  <si>
    <t xml:space="preserve"> 一色町大字一色字伊那跨61</t>
  </si>
  <si>
    <t xml:space="preserve"> 0563-72-3731</t>
  </si>
  <si>
    <t xml:space="preserve"> 豊田市総務部</t>
  </si>
  <si>
    <t xml:space="preserve">  庶務課選挙･統計担当</t>
  </si>
  <si>
    <t>豊田市</t>
  </si>
  <si>
    <t>三好町</t>
  </si>
  <si>
    <t>三 好 町</t>
  </si>
  <si>
    <t>豊 田 市</t>
  </si>
  <si>
    <r>
      <t>三 好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町</t>
    </r>
  </si>
  <si>
    <t>Ｈ17年</t>
  </si>
  <si>
    <t xml:space="preserve"> 豊 田 市 </t>
  </si>
  <si>
    <t xml:space="preserve"> 0565-34-6667(直通)</t>
  </si>
  <si>
    <t xml:space="preserve">  企画課統計担当</t>
  </si>
  <si>
    <t>低層住居専用地域
第一種</t>
  </si>
  <si>
    <t>低層住居専用地域
第二種</t>
  </si>
  <si>
    <t>第一種住居地域</t>
  </si>
  <si>
    <t>（４）農業産出額</t>
  </si>
  <si>
    <t>運輸業</t>
  </si>
  <si>
    <t>不動産業</t>
  </si>
  <si>
    <t>複合サービス事業</t>
  </si>
  <si>
    <t>※ 岡崎市については旧額田町､豊田市については旧藤岡町、小原村､足助町､下山村､旭町､稲武町を含む。</t>
  </si>
  <si>
    <t>（３）各市町間流動人口</t>
  </si>
  <si>
    <t>金 融
保険業</t>
  </si>
  <si>
    <t>卸 売
小売業</t>
  </si>
  <si>
    <t>飲食店
宿泊業</t>
  </si>
  <si>
    <t>医 療
福 祉</t>
  </si>
  <si>
    <t>配当割交付金</t>
  </si>
  <si>
    <t xml:space="preserve"> 豊田市西町3-60</t>
  </si>
  <si>
    <t xml:space="preserve">  企画課情報担当</t>
  </si>
  <si>
    <t xml:space="preserve"> 0563-32-1113（直通）</t>
  </si>
  <si>
    <t>＊</t>
  </si>
  <si>
    <t xml:space="preserve">  3（－）</t>
  </si>
  <si>
    <t xml:space="preserve">  8（ 8）</t>
  </si>
  <si>
    <t xml:space="preserve"> 三好町大字三好字小坂50</t>
  </si>
  <si>
    <t>Ｘ</t>
  </si>
  <si>
    <t>Ｘ</t>
  </si>
  <si>
    <t xml:space="preserve"> 岡崎市十王町2丁目9</t>
  </si>
  <si>
    <t>※従業者４人以上の事業所</t>
  </si>
  <si>
    <t>※ 岡崎市、豊田市については合併前旧市町村に秘匿扱いの数値がある場合も「Ｘ」とする。</t>
  </si>
  <si>
    <t>（平成16年6月1日商業統計調査 単位：百万円）</t>
  </si>
  <si>
    <t>碧南市</t>
  </si>
  <si>
    <t>Ｈ17年</t>
  </si>
  <si>
    <t xml:space="preserve"> 〒444-8601</t>
  </si>
  <si>
    <t xml:space="preserve"> 0564-23-6846</t>
  </si>
  <si>
    <t>Ｈ７年</t>
  </si>
  <si>
    <t>Ｈ12年</t>
  </si>
  <si>
    <t>Ｈ17年</t>
  </si>
  <si>
    <t>Ｈ７年</t>
  </si>
  <si>
    <t>Ｈ12年</t>
  </si>
  <si>
    <t>Ｈ17年</t>
  </si>
  <si>
    <t xml:space="preserve"> 〒471-8501</t>
  </si>
  <si>
    <t xml:space="preserve"> 0565-31-8623</t>
  </si>
  <si>
    <t xml:space="preserve"> shomu@city.toyota.aichi.jp</t>
  </si>
  <si>
    <t>Ｈ７年</t>
  </si>
  <si>
    <t>Ｈ12年</t>
  </si>
  <si>
    <t>Ｈ17年</t>
  </si>
  <si>
    <t>安城市</t>
  </si>
  <si>
    <t>Ｈ17年</t>
  </si>
  <si>
    <t xml:space="preserve"> 高浜市行政管理部</t>
  </si>
  <si>
    <t xml:space="preserve">  情報管理グループ</t>
  </si>
  <si>
    <t xml:space="preserve"> 0566-52-1111 (内329)</t>
  </si>
  <si>
    <t xml:space="preserve"> johou@city.takahama.lg.jp</t>
  </si>
  <si>
    <t>Ｈ７年</t>
  </si>
  <si>
    <t>Ｈ12年</t>
  </si>
  <si>
    <t>Ｈ17年</t>
  </si>
  <si>
    <t>-</t>
  </si>
  <si>
    <t>Ｈ７年</t>
  </si>
  <si>
    <t>Ｈ12年</t>
  </si>
  <si>
    <t>Ｈ17年</t>
  </si>
  <si>
    <t>（平成17年10月1日国勢調査）</t>
  </si>
  <si>
    <t>運 輸</t>
  </si>
  <si>
    <t>Ｈ７年</t>
  </si>
  <si>
    <t>※ 岡崎市については旧額田町を含む。</t>
  </si>
  <si>
    <t>寄附金</t>
  </si>
  <si>
    <t>Ｈ７年</t>
  </si>
  <si>
    <t xml:space="preserve"> 〒470-0295</t>
  </si>
  <si>
    <t xml:space="preserve"> 0561-32-2165</t>
  </si>
  <si>
    <t xml:space="preserve"> 西尾市寄住町下田22</t>
  </si>
  <si>
    <t xml:space="preserve"> 0563-57-1313</t>
  </si>
  <si>
    <t xml:space="preserve"> kikaku@city.nishio.lg.jp</t>
  </si>
  <si>
    <t>Ｈ７年</t>
  </si>
  <si>
    <t>Ｈ12年</t>
  </si>
  <si>
    <t>-</t>
  </si>
  <si>
    <t>Ｈ17年</t>
  </si>
  <si>
    <t>雑 穀
豆 類</t>
  </si>
  <si>
    <t>いも類</t>
  </si>
  <si>
    <t>花き</t>
  </si>
  <si>
    <t>種 苗
苗木類
その他</t>
  </si>
  <si>
    <t xml:space="preserve"> tokei@city.okazaki.aichi.jp</t>
  </si>
  <si>
    <t xml:space="preserve"> 安城市企画部</t>
  </si>
  <si>
    <t xml:space="preserve"> 〒446-8501</t>
  </si>
  <si>
    <t xml:space="preserve"> 一色町総務部</t>
  </si>
  <si>
    <t xml:space="preserve"> 〒444-0492</t>
  </si>
  <si>
    <t xml:space="preserve"> 0563-72-9602 (直通)</t>
  </si>
  <si>
    <t xml:space="preserve"> 幡 豆 町</t>
  </si>
  <si>
    <t xml:space="preserve"> 〒444-0798</t>
  </si>
  <si>
    <t xml:space="preserve"> 0563-63-0125 (直通)</t>
  </si>
  <si>
    <t xml:space="preserve">  企画課企画係</t>
  </si>
  <si>
    <t xml:space="preserve"> 幡豆町大字西幡豆字仲田14-2</t>
  </si>
  <si>
    <t xml:space="preserve"> 0563-63-0132</t>
  </si>
  <si>
    <t xml:space="preserve"> 幸田町総務部</t>
  </si>
  <si>
    <t xml:space="preserve"> 〒444-0192</t>
  </si>
  <si>
    <t xml:space="preserve"> 0564-63-5132 (直通)</t>
  </si>
  <si>
    <t xml:space="preserve"> 幸田町大字菱池字元林1-1</t>
  </si>
  <si>
    <t xml:space="preserve"> 0564-63-5139</t>
  </si>
  <si>
    <t xml:space="preserve"> kikakujoho@town.kota.lg.jp</t>
  </si>
  <si>
    <t>幸田町</t>
  </si>
  <si>
    <t>Ｈ７年</t>
  </si>
  <si>
    <t>Ｈ12年</t>
  </si>
  <si>
    <t>Ｈ17年</t>
  </si>
  <si>
    <t>電  話  番  号</t>
  </si>
  <si>
    <t>市町名・担当課係名</t>
  </si>
  <si>
    <t>所  在  地</t>
  </si>
  <si>
    <t>Ｆ Ａ Ｘ 番 号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</si>
  <si>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</si>
  <si>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</si>
  <si>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</si>
  <si>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</si>
  <si>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</si>
  <si>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</si>
  <si>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</si>
  <si>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</si>
  <si>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</si>
  <si>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</si>
  <si>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</si>
  <si>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</si>
  <si>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</si>
  <si>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</si>
  <si>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</si>
  <si>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</si>
  <si>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</si>
  <si>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</si>
  <si>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</si>
  <si>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</si>
  <si>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</si>
  <si>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</si>
  <si>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</si>
  <si>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</si>
  <si>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</si>
  <si>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</si>
  <si>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</si>
  <si>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</si>
  <si>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</si>
  <si>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</si>
  <si>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（２）人口動向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</si>
  <si>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</si>
  <si>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</si>
  <si>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</si>
  <si>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</si>
  <si>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</si>
  <si>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</si>
  <si>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</si>
  <si>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</si>
  <si>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</si>
  <si>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その他
増 減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</si>
  <si>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</si>
  <si>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</si>
  <si>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</si>
  <si>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</si>
  <si>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</si>
  <si>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</si>
  <si>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</si>
  <si>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</si>
  <si>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</si>
  <si>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</si>
  <si>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</si>
  <si>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</si>
  <si>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（２）産業別事業所数 民営（非農林漁業）</t>
  </si>
  <si>
    <t>（３）産業分類別工業製造品出荷額等</t>
  </si>
  <si>
    <t>総  額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</si>
  <si>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</si>
  <si>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</si>
  <si>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</si>
  <si>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</si>
  <si>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</si>
  <si>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</si>
  <si>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</si>
  <si>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</si>
  <si>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</si>
  <si>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</si>
  <si>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</si>
  <si>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</si>
  <si>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</si>
  <si>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</si>
  <si>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</si>
  <si>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飲食
料品
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</si>
  <si>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</si>
  <si>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</si>
  <si>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</si>
  <si>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</si>
  <si>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</si>
  <si>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</si>
  <si>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</si>
  <si>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</si>
  <si>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</si>
  <si>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</si>
  <si>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Ｘ</t>
  </si>
  <si>
    <t>Ｘ</t>
  </si>
  <si>
    <t>（平成19年1月1日 単位：k㎡）</t>
  </si>
  <si>
    <t>（平成19年12月31日 単位：ha）</t>
  </si>
  <si>
    <t>(平成19年10月1日住民基本台帳、外国人登録）</t>
  </si>
  <si>
    <t>(愛知県人口動向調査）</t>
  </si>
  <si>
    <t>Ｈ19年</t>
  </si>
  <si>
    <t>（平成17年10月1日国勢調査 単位：人）</t>
  </si>
  <si>
    <t>（平成18年10月1日事業所・企業統計調査）</t>
  </si>
  <si>
    <t>（平成18年12月31日工業統計調査 単位：万円）</t>
  </si>
  <si>
    <t>教員・
保育士数</t>
  </si>
  <si>
    <t>（２）小学校・中学校・高等学校</t>
  </si>
  <si>
    <t>（平成19年5月1日学校基本調査）</t>
  </si>
  <si>
    <t>教員数</t>
  </si>
  <si>
    <t>(保育所：平成19年10月1日社会福祉施設等調査）</t>
  </si>
  <si>
    <t>(幼稚園：平成19年5月1日学校基本調査）</t>
  </si>
  <si>
    <t>５ 福祉・教育</t>
  </si>
  <si>
    <t>※ 上段は幼稚園、下段は保育所を示す。</t>
  </si>
  <si>
    <t>※ 幼稚園・保育所数欄の（  ）内は公立を再掲</t>
  </si>
  <si>
    <t xml:space="preserve">  経営管理課経営管理係</t>
  </si>
  <si>
    <t xml:space="preserve"> 0566-76-1111 (内2064)</t>
  </si>
  <si>
    <t xml:space="preserve"> keiei@city.anjo.aichi.jp</t>
  </si>
  <si>
    <t xml:space="preserve"> 0563-56-2111 (内248)</t>
  </si>
  <si>
    <t xml:space="preserve">  地域協働課</t>
  </si>
  <si>
    <t xml:space="preserve"> chiiki@town.isshiki.lg.jp</t>
  </si>
  <si>
    <t xml:space="preserve"> kikaku@town.hazu.lg.jp</t>
  </si>
  <si>
    <t xml:space="preserve">  企画政策課情報グループ</t>
  </si>
  <si>
    <t xml:space="preserve"> 三好町総務部</t>
  </si>
  <si>
    <t xml:space="preserve">  情報システム課情報統計係</t>
  </si>
  <si>
    <t xml:space="preserve"> 0561-32-8006(直通)</t>
  </si>
  <si>
    <t xml:space="preserve"> joho@town.aichi-miyoshi.lg.jp</t>
  </si>
  <si>
    <t>-</t>
  </si>
  <si>
    <t>-</t>
  </si>
  <si>
    <t>-</t>
  </si>
  <si>
    <t>６ 平成18年度一般会計歳入歳出決算額</t>
  </si>
  <si>
    <t>株式等譲渡所得割交付金</t>
  </si>
  <si>
    <t>地方消費税交付金</t>
  </si>
  <si>
    <t>※ 保育士数は常勤の者で、施設長を含み、休職者等を除く。</t>
  </si>
  <si>
    <t>※ 教員数は本務の者で、園長を含む。</t>
  </si>
  <si>
    <t>※ 教員数は本務の者で、校長を含む。</t>
  </si>
  <si>
    <t>24（ 3）</t>
  </si>
  <si>
    <t>53（35）</t>
  </si>
  <si>
    <t xml:space="preserve"> 6（ 5）</t>
  </si>
  <si>
    <t>-</t>
  </si>
  <si>
    <t>14（10）</t>
  </si>
  <si>
    <t>18（16）</t>
  </si>
  <si>
    <t xml:space="preserve"> 12（10）</t>
  </si>
  <si>
    <t>37（18）</t>
  </si>
  <si>
    <t>-</t>
  </si>
  <si>
    <t>64（52）</t>
  </si>
  <si>
    <t>13（ 4）</t>
  </si>
  <si>
    <t>-</t>
  </si>
  <si>
    <t>30（23）</t>
  </si>
  <si>
    <t xml:space="preserve"> 5（ 3）</t>
  </si>
  <si>
    <t>19（10）</t>
  </si>
  <si>
    <t xml:space="preserve"> 4（－）</t>
  </si>
  <si>
    <t>14（11）</t>
  </si>
  <si>
    <t xml:space="preserve"> 5（ 4）</t>
  </si>
  <si>
    <t>-</t>
  </si>
  <si>
    <t xml:space="preserve"> 7（ 4）</t>
  </si>
  <si>
    <t>1（－）</t>
  </si>
  <si>
    <t>-</t>
  </si>
  <si>
    <t xml:space="preserve"> 8（ 8）</t>
  </si>
  <si>
    <t>－（－）</t>
  </si>
  <si>
    <t xml:space="preserve">   6（ 6）</t>
  </si>
  <si>
    <t>－（－）</t>
  </si>
  <si>
    <t xml:space="preserve"> 4（ 4）</t>
  </si>
  <si>
    <t>-</t>
  </si>
  <si>
    <t>6（－）</t>
  </si>
  <si>
    <t xml:space="preserve"> 9（ 9）</t>
  </si>
  <si>
    <t>-</t>
  </si>
  <si>
    <t xml:space="preserve">  企画課政策係</t>
  </si>
  <si>
    <t>Ｈ19年</t>
  </si>
  <si>
    <t>２ 土地の利用状況</t>
  </si>
  <si>
    <t>３ 人 口</t>
  </si>
  <si>
    <t>４ 産 業</t>
  </si>
  <si>
    <t>情報
通信業</t>
  </si>
  <si>
    <t>医 療
福 祉</t>
  </si>
  <si>
    <t>分 類
不 能</t>
  </si>
  <si>
    <t>プラスチック</t>
  </si>
  <si>
    <r>
      <t>（平成1</t>
    </r>
    <r>
      <rPr>
        <sz val="10.8"/>
        <rFont val="ＭＳ 明朝"/>
        <family val="1"/>
      </rPr>
      <t>8年生産農業所得統計 単位：千万円）</t>
    </r>
  </si>
  <si>
    <t>各種商品
小売業</t>
  </si>
  <si>
    <t>織物・衣服
身の回り品</t>
  </si>
  <si>
    <t>自動車
自転車
小売業</t>
  </si>
  <si>
    <t>家具・じゅう器
家庭用機械器具
小売業</t>
  </si>
  <si>
    <t>幼稚園・
保育所数</t>
  </si>
  <si>
    <t>小 学 校</t>
  </si>
  <si>
    <t>中 学 校</t>
  </si>
  <si>
    <r>
      <t>※ 保育所児童在籍数については、年齢階級別在所児数を平成19年4月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日現在の満年齢に置き換えた
　 人数とする。</t>
    </r>
  </si>
  <si>
    <t>１ 各市町統計担当課・係名、所在地、電話番号、ＦＡＸ、Ｅメールアドレス</t>
  </si>
  <si>
    <r>
      <t>電気・ｶﾞｽ</t>
    </r>
    <r>
      <rPr>
        <b/>
        <sz val="10.8"/>
        <rFont val="ＭＳ ゴシック"/>
        <family val="3"/>
      </rPr>
      <t xml:space="preserve">
熱供給
水道業</t>
    </r>
  </si>
  <si>
    <r>
      <t xml:space="preserve">教 育
</t>
    </r>
    <r>
      <rPr>
        <b/>
        <sz val="8"/>
        <rFont val="ＭＳ ゴシック"/>
        <family val="3"/>
      </rPr>
      <t>学習支援業</t>
    </r>
  </si>
  <si>
    <r>
      <t xml:space="preserve">サービス業
</t>
    </r>
    <r>
      <rPr>
        <b/>
        <sz val="7"/>
        <rFont val="ＭＳ ゴシック"/>
        <family val="3"/>
      </rPr>
      <t>(他に分類されないもの)</t>
    </r>
  </si>
  <si>
    <r>
      <t>公 務</t>
    </r>
    <r>
      <rPr>
        <b/>
        <sz val="8"/>
        <rFont val="ＭＳ ゴシック"/>
        <family val="3"/>
      </rPr>
      <t xml:space="preserve">
</t>
    </r>
    <r>
      <rPr>
        <b/>
        <sz val="7"/>
        <rFont val="ＭＳ ゴシック"/>
        <family val="3"/>
      </rPr>
      <t>(他に分類されないもの)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</si>
</sst>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</numFmts>
  <fonts count="2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b/>
      <sz val="13"/>
      <color indexed="8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b/>
      <sz val="10.8"/>
      <name val="ＭＳ ゴシック"/>
      <family val="3"/>
    </font>
    <font>
      <b/>
      <sz val="14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6" fillId="0" borderId="3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right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top" textRotation="255"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6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9" fillId="0" borderId="6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6" fillId="0" borderId="1" xfId="0" applyFont="1" applyFill="1" applyBorder="1" applyAlignment="1" applyProtection="1" quotePrefix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95" fontId="0" fillId="0" borderId="6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16" applyFont="1" applyFill="1" applyBorder="1" applyAlignment="1">
      <alignment horizontal="center"/>
      <protection/>
    </xf>
    <xf numFmtId="181" fontId="0" fillId="0" borderId="2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181" fontId="0" fillId="0" borderId="2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181" fontId="0" fillId="0" borderId="9" xfId="0" applyNumberFormat="1" applyFill="1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 vertical="center" wrapText="1"/>
    </xf>
    <xf numFmtId="181" fontId="0" fillId="0" borderId="1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 wrapText="1"/>
    </xf>
    <xf numFmtId="181" fontId="0" fillId="0" borderId="4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 wrapText="1"/>
    </xf>
    <xf numFmtId="181" fontId="0" fillId="0" borderId="6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7" xfId="0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4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right" vertical="center" wrapText="1"/>
    </xf>
    <xf numFmtId="182" fontId="0" fillId="0" borderId="4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2" fontId="0" fillId="0" borderId="4" xfId="0" applyNumberFormat="1" applyFill="1" applyBorder="1" applyAlignment="1">
      <alignment horizontal="right" vertical="center"/>
    </xf>
    <xf numFmtId="182" fontId="0" fillId="0" borderId="2" xfId="0" applyNumberFormat="1" applyFill="1" applyBorder="1" applyAlignment="1">
      <alignment horizontal="right" vertical="center" wrapText="1"/>
    </xf>
    <xf numFmtId="182" fontId="9" fillId="0" borderId="2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vertical="center"/>
    </xf>
    <xf numFmtId="182" fontId="9" fillId="0" borderId="9" xfId="0" applyNumberFormat="1" applyFon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horizontal="right" vertical="center" wrapText="1"/>
    </xf>
    <xf numFmtId="182" fontId="0" fillId="0" borderId="5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vertical="center"/>
    </xf>
    <xf numFmtId="182" fontId="9" fillId="0" borderId="5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41" fontId="0" fillId="0" borderId="2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41" fontId="0" fillId="0" borderId="1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horizontal="left" vertical="center" wrapText="1"/>
    </xf>
    <xf numFmtId="41" fontId="9" fillId="0" borderId="3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41" fontId="9" fillId="0" borderId="1" xfId="0" applyNumberFormat="1" applyFont="1" applyFill="1" applyBorder="1" applyAlignment="1">
      <alignment vertical="center" wrapText="1"/>
    </xf>
    <xf numFmtId="41" fontId="9" fillId="0" borderId="3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0" fillId="0" borderId="2" xfId="0" applyNumberFormat="1" applyFill="1" applyBorder="1" applyAlignment="1" quotePrefix="1">
      <alignment horizontal="right" vertical="center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 quotePrefix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181" fontId="0" fillId="0" borderId="10" xfId="0" applyNumberFormat="1" applyBorder="1" applyAlignment="1">
      <alignment horizontal="center" vertical="center"/>
    </xf>
    <xf numFmtId="188" fontId="0" fillId="0" borderId="2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horizontal="right" vertical="center" wrapText="1"/>
    </xf>
    <xf numFmtId="181" fontId="0" fillId="0" borderId="3" xfId="0" applyNumberFormat="1" applyBorder="1" applyAlignment="1">
      <alignment horizontal="center" vertical="center"/>
    </xf>
    <xf numFmtId="188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 quotePrefix="1">
      <alignment horizontal="right" vertical="center"/>
    </xf>
    <xf numFmtId="187" fontId="0" fillId="0" borderId="6" xfId="0" applyNumberFormat="1" applyFill="1" applyBorder="1" applyAlignment="1">
      <alignment horizontal="right" vertical="center" wrapText="1"/>
    </xf>
    <xf numFmtId="188" fontId="0" fillId="0" borderId="1" xfId="0" applyNumberFormat="1" applyFill="1" applyBorder="1" applyAlignment="1">
      <alignment horizontal="right" vertical="center"/>
    </xf>
    <xf numFmtId="188" fontId="0" fillId="0" borderId="6" xfId="0" applyNumberFormat="1" applyFill="1" applyBorder="1" applyAlignment="1">
      <alignment vertical="center"/>
    </xf>
    <xf numFmtId="187" fontId="0" fillId="0" borderId="1" xfId="0" applyNumberFormat="1" applyFill="1" applyBorder="1" applyAlignment="1">
      <alignment horizontal="right" vertical="center" wrapText="1"/>
    </xf>
    <xf numFmtId="181" fontId="0" fillId="0" borderId="8" xfId="0" applyNumberFormat="1" applyBorder="1" applyAlignment="1">
      <alignment horizontal="center" vertical="center"/>
    </xf>
    <xf numFmtId="188" fontId="0" fillId="0" borderId="9" xfId="0" applyNumberFormat="1" applyFill="1" applyBorder="1" applyAlignment="1">
      <alignment vertical="center"/>
    </xf>
    <xf numFmtId="188" fontId="0" fillId="0" borderId="9" xfId="0" applyNumberFormat="1" applyFill="1" applyBorder="1" applyAlignment="1">
      <alignment horizontal="right" vertical="center" wrapText="1"/>
    </xf>
    <xf numFmtId="188" fontId="0" fillId="0" borderId="13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right" vertical="center" wrapText="1"/>
    </xf>
    <xf numFmtId="181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 vertical="center"/>
    </xf>
    <xf numFmtId="195" fontId="0" fillId="0" borderId="13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1" fontId="0" fillId="0" borderId="9" xfId="0" applyNumberFormat="1" applyFont="1" applyFill="1" applyBorder="1" applyAlignment="1">
      <alignment horizontal="right" vertical="center" wrapText="1"/>
    </xf>
    <xf numFmtId="195" fontId="0" fillId="0" borderId="1" xfId="0" applyNumberFormat="1" applyFill="1" applyBorder="1" applyAlignment="1">
      <alignment/>
    </xf>
    <xf numFmtId="195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right"/>
    </xf>
    <xf numFmtId="195" fontId="0" fillId="0" borderId="9" xfId="16" applyNumberFormat="1" applyFont="1" applyFill="1" applyBorder="1">
      <alignment/>
      <protection/>
    </xf>
    <xf numFmtId="195" fontId="0" fillId="0" borderId="9" xfId="16" applyNumberFormat="1" applyFont="1" applyFill="1" applyBorder="1" applyAlignment="1">
      <alignment horizontal="right"/>
      <protection/>
    </xf>
    <xf numFmtId="195" fontId="0" fillId="0" borderId="1" xfId="0" applyNumberFormat="1" applyFont="1" applyFill="1" applyBorder="1" applyAlignment="1">
      <alignment/>
    </xf>
    <xf numFmtId="181" fontId="0" fillId="0" borderId="2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6" xfId="0" applyNumberFormat="1" applyFill="1" applyBorder="1" applyAlignment="1">
      <alignment horizontal="right"/>
    </xf>
    <xf numFmtId="181" fontId="0" fillId="0" borderId="13" xfId="0" applyNumberFormat="1" applyFill="1" applyBorder="1" applyAlignment="1">
      <alignment horizontal="right"/>
    </xf>
    <xf numFmtId="181" fontId="0" fillId="0" borderId="1" xfId="0" applyNumberFormat="1" applyFont="1" applyFill="1" applyBorder="1" applyAlignment="1">
      <alignment horizontal="right"/>
    </xf>
    <xf numFmtId="181" fontId="0" fillId="0" borderId="6" xfId="0" applyNumberFormat="1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181" fontId="0" fillId="0" borderId="9" xfId="0" applyNumberFormat="1" applyFont="1" applyFill="1" applyBorder="1" applyAlignment="1">
      <alignment/>
    </xf>
    <xf numFmtId="181" fontId="0" fillId="0" borderId="11" xfId="0" applyNumberFormat="1" applyFill="1" applyBorder="1" applyAlignment="1">
      <alignment/>
    </xf>
    <xf numFmtId="181" fontId="0" fillId="0" borderId="6" xfId="0" applyNumberForma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6" xfId="0" applyNumberFormat="1" applyFont="1" applyFill="1" applyBorder="1" applyAlignment="1">
      <alignment/>
    </xf>
    <xf numFmtId="181" fontId="0" fillId="0" borderId="4" xfId="0" applyNumberFormat="1" applyFill="1" applyBorder="1" applyAlignment="1">
      <alignment horizontal="right" vertical="center" wrapText="1"/>
    </xf>
    <xf numFmtId="181" fontId="0" fillId="0" borderId="4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/>
    </xf>
    <xf numFmtId="196" fontId="0" fillId="0" borderId="2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196" fontId="0" fillId="0" borderId="4" xfId="0" applyNumberFormat="1" applyFont="1" applyFill="1" applyBorder="1" applyAlignment="1">
      <alignment horizontal="right"/>
    </xf>
    <xf numFmtId="196" fontId="0" fillId="0" borderId="12" xfId="0" applyNumberFormat="1" applyFont="1" applyFill="1" applyBorder="1" applyAlignment="1">
      <alignment horizontal="right"/>
    </xf>
    <xf numFmtId="196" fontId="0" fillId="0" borderId="4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right"/>
    </xf>
    <xf numFmtId="196" fontId="0" fillId="0" borderId="4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82" fontId="9" fillId="0" borderId="5" xfId="0" applyNumberFormat="1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5" fontId="0" fillId="0" borderId="1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13" fillId="0" borderId="16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8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6" fontId="0" fillId="0" borderId="1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 horizontal="right"/>
    </xf>
    <xf numFmtId="187" fontId="0" fillId="0" borderId="2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 horizontal="right"/>
    </xf>
    <xf numFmtId="189" fontId="0" fillId="0" borderId="2" xfId="0" applyNumberFormat="1" applyFont="1" applyFill="1" applyBorder="1" applyAlignment="1">
      <alignment horizontal="right"/>
    </xf>
    <xf numFmtId="189" fontId="0" fillId="0" borderId="2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189" fontId="0" fillId="0" borderId="4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7" fontId="0" fillId="0" borderId="2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9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196" fontId="0" fillId="0" borderId="6" xfId="0" applyNumberFormat="1" applyFont="1" applyFill="1" applyBorder="1" applyAlignment="1">
      <alignment horizontal="right"/>
    </xf>
    <xf numFmtId="3" fontId="0" fillId="0" borderId="9" xfId="0" applyNumberForma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1" fontId="18" fillId="0" borderId="0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3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2" fillId="0" borderId="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vertical="center" textRotation="255"/>
    </xf>
    <xf numFmtId="0" fontId="19" fillId="0" borderId="25" xfId="0" applyFont="1" applyBorder="1" applyAlignment="1">
      <alignment vertical="distributed" textRotation="255" wrapText="1"/>
    </xf>
    <xf numFmtId="0" fontId="19" fillId="0" borderId="25" xfId="0" applyFont="1" applyBorder="1" applyAlignment="1">
      <alignment vertical="distributed" textRotation="255"/>
    </xf>
    <xf numFmtId="0" fontId="19" fillId="0" borderId="26" xfId="0" applyFont="1" applyBorder="1" applyAlignment="1">
      <alignment horizontal="center" vertical="distributed" textRotation="255"/>
    </xf>
    <xf numFmtId="0" fontId="19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1" fontId="19" fillId="0" borderId="25" xfId="0" applyNumberFormat="1" applyFont="1" applyFill="1" applyBorder="1" applyAlignment="1">
      <alignment horizontal="center" vertical="center"/>
    </xf>
    <xf numFmtId="41" fontId="19" fillId="0" borderId="7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 wrapText="1"/>
    </xf>
    <xf numFmtId="41" fontId="19" fillId="0" borderId="26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38" fontId="19" fillId="0" borderId="28" xfId="0" applyNumberFormat="1" applyFont="1" applyFill="1" applyBorder="1" applyAlignment="1">
      <alignment horizontal="center" vertical="center"/>
    </xf>
    <xf numFmtId="196" fontId="19" fillId="0" borderId="28" xfId="0" applyNumberFormat="1" applyFont="1" applyFill="1" applyBorder="1" applyAlignment="1">
      <alignment horizontal="center" vertical="center"/>
    </xf>
    <xf numFmtId="41" fontId="19" fillId="0" borderId="7" xfId="0" applyNumberFormat="1" applyFont="1" applyFill="1" applyBorder="1" applyAlignment="1">
      <alignment vertical="center"/>
    </xf>
    <xf numFmtId="49" fontId="24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4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38" fontId="19" fillId="0" borderId="26" xfId="0" applyNumberFormat="1" applyFont="1" applyFill="1" applyBorder="1" applyAlignment="1">
      <alignment horizontal="center" vertical="center"/>
    </xf>
    <xf numFmtId="38" fontId="19" fillId="0" borderId="24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8" xfId="0" applyFont="1" applyFill="1" applyBorder="1" applyAlignment="1">
      <alignment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zoomScaleSheetLayoutView="100" workbookViewId="0" topLeftCell="A1">
      <selection activeCell="A1" sqref="A1:C1"/>
    </sheetView>
  </sheetViews>
  <sheetFormatPr defaultColWidth="8.796875" defaultRowHeight="15" customHeight="1"/>
  <cols>
    <col min="1" max="1" width="29.69921875" style="6" customWidth="1"/>
    <col min="2" max="2" width="30.69921875" style="6" customWidth="1"/>
    <col min="3" max="3" width="37.59765625" style="6" customWidth="1"/>
    <col min="4" max="4" width="9.69921875" style="6" bestFit="1" customWidth="1"/>
    <col min="5" max="16384" width="9.09765625" style="6" customWidth="1"/>
  </cols>
  <sheetData>
    <row r="1" spans="1:3" ht="15" customHeight="1">
      <c r="A1" s="376" t="s">
        <v>433</v>
      </c>
      <c r="B1" s="377"/>
      <c r="C1" s="377"/>
    </row>
    <row r="3" spans="1:3" ht="15" customHeight="1">
      <c r="A3" s="268"/>
      <c r="B3" s="268"/>
      <c r="C3" s="323" t="s">
        <v>258</v>
      </c>
    </row>
    <row r="4" spans="1:3" ht="15" customHeight="1">
      <c r="A4" s="321" t="s">
        <v>259</v>
      </c>
      <c r="B4" s="321" t="s">
        <v>260</v>
      </c>
      <c r="C4" s="322" t="s">
        <v>261</v>
      </c>
    </row>
    <row r="5" spans="1:3" ht="15" customHeight="1">
      <c r="A5" s="269"/>
      <c r="B5" s="269"/>
      <c r="C5" s="324" t="s">
        <v>262</v>
      </c>
    </row>
    <row r="6" spans="1:3" ht="15" customHeight="1">
      <c r="A6" s="10"/>
      <c r="B6" s="11"/>
      <c r="C6" s="12"/>
    </row>
    <row r="7" spans="1:3" ht="15" customHeight="1">
      <c r="A7" s="65" t="s">
        <v>123</v>
      </c>
      <c r="B7" s="66" t="s">
        <v>190</v>
      </c>
      <c r="C7" s="22" t="s">
        <v>1</v>
      </c>
    </row>
    <row r="8" spans="1:3" ht="15" customHeight="1">
      <c r="A8" s="66" t="s">
        <v>122</v>
      </c>
      <c r="B8" s="66" t="s">
        <v>184</v>
      </c>
      <c r="C8" s="22" t="s">
        <v>191</v>
      </c>
    </row>
    <row r="9" spans="1:3" ht="15" customHeight="1">
      <c r="A9" s="10"/>
      <c r="B9" s="10"/>
      <c r="C9" s="13" t="s">
        <v>236</v>
      </c>
    </row>
    <row r="10" spans="1:3" ht="15" customHeight="1">
      <c r="A10" s="10"/>
      <c r="B10" s="10"/>
      <c r="C10" s="13"/>
    </row>
    <row r="11" spans="1:3" ht="15" customHeight="1">
      <c r="A11" s="66" t="s">
        <v>138</v>
      </c>
      <c r="B11" s="66" t="s">
        <v>2</v>
      </c>
      <c r="C11" s="22" t="s">
        <v>139</v>
      </c>
    </row>
    <row r="12" spans="1:3" ht="15" customHeight="1">
      <c r="A12" s="66" t="s">
        <v>140</v>
      </c>
      <c r="B12" s="66" t="s">
        <v>3</v>
      </c>
      <c r="C12" s="22" t="s">
        <v>4</v>
      </c>
    </row>
    <row r="13" spans="1:3" ht="15" customHeight="1">
      <c r="A13" s="66"/>
      <c r="B13" s="66"/>
      <c r="C13" s="22" t="s">
        <v>141</v>
      </c>
    </row>
    <row r="14" spans="1:3" ht="15" customHeight="1">
      <c r="A14" s="66"/>
      <c r="B14" s="66"/>
      <c r="C14" s="22"/>
    </row>
    <row r="15" spans="1:3" ht="15" customHeight="1">
      <c r="A15" s="66" t="s">
        <v>115</v>
      </c>
      <c r="B15" s="66" t="s">
        <v>142</v>
      </c>
      <c r="C15" s="22" t="s">
        <v>116</v>
      </c>
    </row>
    <row r="16" spans="1:3" ht="15" customHeight="1">
      <c r="A16" s="66" t="s">
        <v>117</v>
      </c>
      <c r="B16" s="66" t="s">
        <v>137</v>
      </c>
      <c r="C16" s="22" t="s">
        <v>143</v>
      </c>
    </row>
    <row r="17" spans="1:3" ht="15" customHeight="1">
      <c r="A17" s="66"/>
      <c r="B17" s="66"/>
      <c r="C17" s="22" t="s">
        <v>144</v>
      </c>
    </row>
    <row r="18" spans="1:3" ht="15" customHeight="1">
      <c r="A18" s="66"/>
      <c r="B18" s="66"/>
      <c r="C18" s="22"/>
    </row>
    <row r="19" spans="1:3" ht="15" customHeight="1">
      <c r="A19" s="66" t="s">
        <v>150</v>
      </c>
      <c r="B19" s="66" t="s">
        <v>198</v>
      </c>
      <c r="C19" s="13" t="s">
        <v>159</v>
      </c>
    </row>
    <row r="20" spans="1:3" ht="15" customHeight="1">
      <c r="A20" s="66" t="s">
        <v>151</v>
      </c>
      <c r="B20" s="66" t="s">
        <v>175</v>
      </c>
      <c r="C20" s="13" t="s">
        <v>199</v>
      </c>
    </row>
    <row r="21" spans="1:3" ht="15" customHeight="1">
      <c r="A21" s="66"/>
      <c r="B21" s="66"/>
      <c r="C21" s="22" t="s">
        <v>200</v>
      </c>
    </row>
    <row r="22" spans="1:3" ht="15" customHeight="1">
      <c r="A22" s="66"/>
      <c r="B22" s="66"/>
      <c r="C22" s="22"/>
    </row>
    <row r="23" spans="1:3" ht="15" customHeight="1">
      <c r="A23" s="66" t="s">
        <v>237</v>
      </c>
      <c r="B23" s="66" t="s">
        <v>238</v>
      </c>
      <c r="C23" s="22" t="s">
        <v>364</v>
      </c>
    </row>
    <row r="24" spans="1:3" ht="15" customHeight="1">
      <c r="A24" s="66" t="s">
        <v>363</v>
      </c>
      <c r="B24" s="66" t="s">
        <v>145</v>
      </c>
      <c r="C24" s="22" t="s">
        <v>146</v>
      </c>
    </row>
    <row r="25" spans="1:3" ht="15" customHeight="1">
      <c r="A25" s="66"/>
      <c r="B25" s="66"/>
      <c r="C25" s="13" t="s">
        <v>365</v>
      </c>
    </row>
    <row r="26" spans="1:3" ht="15" customHeight="1">
      <c r="A26" s="66"/>
      <c r="B26" s="66"/>
      <c r="C26" s="22"/>
    </row>
    <row r="27" spans="1:3" ht="15" customHeight="1">
      <c r="A27" s="66" t="s">
        <v>126</v>
      </c>
      <c r="B27" s="66" t="s">
        <v>147</v>
      </c>
      <c r="C27" s="22" t="s">
        <v>366</v>
      </c>
    </row>
    <row r="28" spans="1:3" ht="15" customHeight="1">
      <c r="A28" s="66" t="s">
        <v>160</v>
      </c>
      <c r="B28" s="66" t="s">
        <v>225</v>
      </c>
      <c r="C28" s="22" t="s">
        <v>226</v>
      </c>
    </row>
    <row r="29" spans="1:3" ht="15" customHeight="1">
      <c r="A29" s="66"/>
      <c r="B29" s="66"/>
      <c r="C29" s="67" t="s">
        <v>227</v>
      </c>
    </row>
    <row r="30" spans="1:3" ht="15" customHeight="1">
      <c r="A30" s="66"/>
      <c r="B30" s="66"/>
      <c r="C30" s="22"/>
    </row>
    <row r="31" spans="1:3" ht="15" customHeight="1">
      <c r="A31" s="66" t="s">
        <v>128</v>
      </c>
      <c r="B31" s="66" t="s">
        <v>5</v>
      </c>
      <c r="C31" s="22" t="s">
        <v>6</v>
      </c>
    </row>
    <row r="32" spans="1:3" ht="15" customHeight="1">
      <c r="A32" s="66" t="s">
        <v>415</v>
      </c>
      <c r="B32" s="66" t="s">
        <v>7</v>
      </c>
      <c r="C32" s="22" t="s">
        <v>8</v>
      </c>
    </row>
    <row r="33" spans="1:3" ht="15" customHeight="1">
      <c r="A33" s="66"/>
      <c r="B33" s="66"/>
      <c r="C33" s="22" t="s">
        <v>129</v>
      </c>
    </row>
    <row r="34" spans="1:3" ht="15" customHeight="1">
      <c r="A34" s="66"/>
      <c r="B34" s="66"/>
      <c r="C34" s="22"/>
    </row>
    <row r="35" spans="1:3" ht="15" customHeight="1">
      <c r="A35" s="66" t="s">
        <v>206</v>
      </c>
      <c r="B35" s="66" t="s">
        <v>109</v>
      </c>
      <c r="C35" s="22" t="s">
        <v>208</v>
      </c>
    </row>
    <row r="36" spans="1:3" ht="15" customHeight="1">
      <c r="A36" s="66" t="s">
        <v>207</v>
      </c>
      <c r="B36" s="66" t="s">
        <v>110</v>
      </c>
      <c r="C36" s="22" t="s">
        <v>111</v>
      </c>
    </row>
    <row r="37" spans="1:3" ht="15" customHeight="1">
      <c r="A37" s="66"/>
      <c r="B37" s="66"/>
      <c r="C37" s="22" t="s">
        <v>209</v>
      </c>
    </row>
    <row r="38" spans="1:3" ht="15" customHeight="1">
      <c r="A38" s="66"/>
      <c r="B38" s="66"/>
      <c r="C38" s="22"/>
    </row>
    <row r="39" spans="1:3" ht="15" customHeight="1">
      <c r="A39" s="66" t="s">
        <v>239</v>
      </c>
      <c r="B39" s="66" t="s">
        <v>240</v>
      </c>
      <c r="C39" s="22" t="s">
        <v>241</v>
      </c>
    </row>
    <row r="40" spans="1:3" ht="15" customHeight="1">
      <c r="A40" s="66" t="s">
        <v>367</v>
      </c>
      <c r="B40" s="66" t="s">
        <v>148</v>
      </c>
      <c r="C40" s="22" t="s">
        <v>149</v>
      </c>
    </row>
    <row r="41" spans="1:3" ht="15" customHeight="1">
      <c r="A41" s="66"/>
      <c r="B41" s="66"/>
      <c r="C41" s="22" t="s">
        <v>368</v>
      </c>
    </row>
    <row r="42" spans="1:3" ht="15" customHeight="1">
      <c r="A42" s="66"/>
      <c r="B42" s="66"/>
      <c r="C42" s="22"/>
    </row>
    <row r="43" spans="1:3" ht="15" customHeight="1">
      <c r="A43" s="66" t="s">
        <v>132</v>
      </c>
      <c r="B43" s="66" t="s">
        <v>133</v>
      </c>
      <c r="C43" s="22" t="s">
        <v>177</v>
      </c>
    </row>
    <row r="44" spans="1:3" ht="15" customHeight="1">
      <c r="A44" s="66" t="s">
        <v>176</v>
      </c>
      <c r="B44" s="66" t="s">
        <v>134</v>
      </c>
      <c r="C44" s="22" t="s">
        <v>135</v>
      </c>
    </row>
    <row r="45" spans="1:3" ht="15" customHeight="1">
      <c r="A45" s="68"/>
      <c r="B45" s="66"/>
      <c r="C45" s="22" t="s">
        <v>136</v>
      </c>
    </row>
    <row r="46" spans="1:3" ht="15" customHeight="1">
      <c r="A46" s="68"/>
      <c r="B46" s="66"/>
      <c r="C46" s="22"/>
    </row>
    <row r="47" spans="1:3" ht="15" customHeight="1">
      <c r="A47" s="66" t="s">
        <v>242</v>
      </c>
      <c r="B47" s="66" t="s">
        <v>243</v>
      </c>
      <c r="C47" s="22" t="s">
        <v>244</v>
      </c>
    </row>
    <row r="48" spans="1:3" ht="15" customHeight="1">
      <c r="A48" s="66" t="s">
        <v>245</v>
      </c>
      <c r="B48" s="66" t="s">
        <v>246</v>
      </c>
      <c r="C48" s="22" t="s">
        <v>247</v>
      </c>
    </row>
    <row r="49" spans="1:3" ht="15" customHeight="1">
      <c r="A49" s="66"/>
      <c r="B49" s="66"/>
      <c r="C49" s="22" t="s">
        <v>369</v>
      </c>
    </row>
    <row r="50" spans="1:3" ht="15" customHeight="1">
      <c r="A50" s="66"/>
      <c r="B50" s="66"/>
      <c r="C50" s="22"/>
    </row>
    <row r="51" spans="1:3" ht="15" customHeight="1">
      <c r="A51" s="69" t="s">
        <v>248</v>
      </c>
      <c r="B51" s="69" t="s">
        <v>249</v>
      </c>
      <c r="C51" s="70" t="s">
        <v>250</v>
      </c>
    </row>
    <row r="52" spans="1:3" ht="15" customHeight="1">
      <c r="A52" s="69" t="s">
        <v>370</v>
      </c>
      <c r="B52" s="69" t="s">
        <v>251</v>
      </c>
      <c r="C52" s="70" t="s">
        <v>252</v>
      </c>
    </row>
    <row r="53" spans="1:3" ht="15" customHeight="1">
      <c r="A53" s="69"/>
      <c r="B53" s="69"/>
      <c r="C53" s="22" t="s">
        <v>253</v>
      </c>
    </row>
    <row r="54" spans="1:3" ht="15" customHeight="1">
      <c r="A54" s="66"/>
      <c r="B54" s="66"/>
      <c r="C54" s="22"/>
    </row>
    <row r="55" spans="1:3" ht="15" customHeight="1">
      <c r="A55" s="66" t="s">
        <v>371</v>
      </c>
      <c r="B55" s="66" t="s">
        <v>223</v>
      </c>
      <c r="C55" s="22" t="s">
        <v>373</v>
      </c>
    </row>
    <row r="56" spans="1:3" ht="15" customHeight="1">
      <c r="A56" s="66" t="s">
        <v>372</v>
      </c>
      <c r="B56" s="66" t="s">
        <v>181</v>
      </c>
      <c r="C56" s="22" t="s">
        <v>224</v>
      </c>
    </row>
    <row r="57" spans="1:3" ht="15" customHeight="1">
      <c r="A57" s="10"/>
      <c r="B57" s="10"/>
      <c r="C57" s="22" t="s">
        <v>374</v>
      </c>
    </row>
    <row r="58" spans="1:3" ht="15" customHeight="1">
      <c r="A58" s="14"/>
      <c r="B58" s="14"/>
      <c r="C58" s="15"/>
    </row>
  </sheetData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8" width="10.3984375" style="34" customWidth="1"/>
    <col min="9" max="9" width="13.3984375" style="34" customWidth="1"/>
    <col min="10" max="10" width="10.3984375" style="34" customWidth="1"/>
    <col min="11" max="16384" width="9.09765625" style="34" customWidth="1"/>
  </cols>
  <sheetData>
    <row r="1" spans="1:10" ht="21" customHeight="1" thickBot="1">
      <c r="A1" s="315" t="s">
        <v>328</v>
      </c>
      <c r="B1" s="274"/>
      <c r="C1" s="274"/>
      <c r="D1" s="274"/>
      <c r="E1" s="274"/>
      <c r="F1" s="274"/>
      <c r="G1" s="274"/>
      <c r="H1" s="274"/>
      <c r="I1" s="274"/>
      <c r="J1" s="283" t="s">
        <v>187</v>
      </c>
    </row>
    <row r="2" spans="1:10" s="35" customFormat="1" ht="21" customHeight="1">
      <c r="A2" s="420"/>
      <c r="B2" s="389" t="s">
        <v>318</v>
      </c>
      <c r="C2" s="416" t="s">
        <v>329</v>
      </c>
      <c r="D2" s="418" t="s">
        <v>330</v>
      </c>
      <c r="E2" s="419"/>
      <c r="F2" s="419"/>
      <c r="G2" s="419"/>
      <c r="H2" s="419"/>
      <c r="I2" s="419"/>
      <c r="J2" s="419"/>
    </row>
    <row r="3" spans="1:10" s="35" customFormat="1" ht="52.5">
      <c r="A3" s="421"/>
      <c r="B3" s="394"/>
      <c r="C3" s="417"/>
      <c r="D3" s="366" t="s">
        <v>331</v>
      </c>
      <c r="E3" s="367" t="s">
        <v>425</v>
      </c>
      <c r="F3" s="368" t="s">
        <v>426</v>
      </c>
      <c r="G3" s="369" t="s">
        <v>333</v>
      </c>
      <c r="H3" s="367" t="s">
        <v>427</v>
      </c>
      <c r="I3" s="371" t="s">
        <v>428</v>
      </c>
      <c r="J3" s="370" t="s">
        <v>332</v>
      </c>
    </row>
    <row r="4" spans="1:11" ht="21" customHeight="1">
      <c r="A4" s="184" t="s">
        <v>70</v>
      </c>
      <c r="B4" s="93">
        <v>1035641</v>
      </c>
      <c r="C4" s="93" t="s">
        <v>183</v>
      </c>
      <c r="D4" s="93" t="s">
        <v>183</v>
      </c>
      <c r="E4" s="93">
        <v>54605</v>
      </c>
      <c r="F4" s="93">
        <v>27943</v>
      </c>
      <c r="G4" s="93">
        <v>98310</v>
      </c>
      <c r="H4" s="93">
        <v>87535</v>
      </c>
      <c r="I4" s="93">
        <v>38304</v>
      </c>
      <c r="J4" s="97" t="s">
        <v>182</v>
      </c>
      <c r="K4" s="43"/>
    </row>
    <row r="5" spans="1:11" ht="21" customHeight="1">
      <c r="A5" s="184" t="s">
        <v>10</v>
      </c>
      <c r="B5" s="93">
        <v>112393</v>
      </c>
      <c r="C5" s="93">
        <v>48349</v>
      </c>
      <c r="D5" s="93">
        <v>64044</v>
      </c>
      <c r="E5" s="93">
        <v>5802</v>
      </c>
      <c r="F5" s="93">
        <v>3898</v>
      </c>
      <c r="G5" s="93">
        <v>21460</v>
      </c>
      <c r="H5" s="93">
        <v>10266</v>
      </c>
      <c r="I5" s="93">
        <v>5504</v>
      </c>
      <c r="J5" s="97">
        <v>17114</v>
      </c>
      <c r="K5" s="43"/>
    </row>
    <row r="6" spans="1:11" ht="21" customHeight="1">
      <c r="A6" s="184" t="s">
        <v>77</v>
      </c>
      <c r="B6" s="93">
        <v>528983</v>
      </c>
      <c r="C6" s="93">
        <v>376951</v>
      </c>
      <c r="D6" s="93">
        <v>152031</v>
      </c>
      <c r="E6" s="93">
        <v>17695</v>
      </c>
      <c r="F6" s="93">
        <v>6243</v>
      </c>
      <c r="G6" s="93">
        <v>39438</v>
      </c>
      <c r="H6" s="93">
        <v>34064</v>
      </c>
      <c r="I6" s="93">
        <v>16584</v>
      </c>
      <c r="J6" s="97">
        <v>38008</v>
      </c>
      <c r="K6" s="43"/>
    </row>
    <row r="7" spans="1:11" ht="21" customHeight="1">
      <c r="A7" s="184" t="s">
        <v>155</v>
      </c>
      <c r="B7" s="93">
        <v>1575316</v>
      </c>
      <c r="C7" s="93" t="s">
        <v>182</v>
      </c>
      <c r="D7" s="93" t="s">
        <v>182</v>
      </c>
      <c r="E7" s="93" t="s">
        <v>182</v>
      </c>
      <c r="F7" s="93">
        <v>18401</v>
      </c>
      <c r="G7" s="93">
        <v>112845</v>
      </c>
      <c r="H7" s="93" t="s">
        <v>182</v>
      </c>
      <c r="I7" s="93" t="s">
        <v>182</v>
      </c>
      <c r="J7" s="97" t="s">
        <v>182</v>
      </c>
      <c r="K7" s="43"/>
    </row>
    <row r="8" spans="1:11" ht="21" customHeight="1">
      <c r="A8" s="184" t="s">
        <v>68</v>
      </c>
      <c r="B8" s="93">
        <v>609083</v>
      </c>
      <c r="C8" s="102">
        <v>427716</v>
      </c>
      <c r="D8" s="93">
        <v>181368</v>
      </c>
      <c r="E8" s="93">
        <v>18274</v>
      </c>
      <c r="F8" s="93">
        <v>11995</v>
      </c>
      <c r="G8" s="102">
        <v>51463</v>
      </c>
      <c r="H8" s="93">
        <v>35875</v>
      </c>
      <c r="I8" s="93">
        <v>19799</v>
      </c>
      <c r="J8" s="97">
        <v>43962</v>
      </c>
      <c r="K8" s="43"/>
    </row>
    <row r="9" spans="1:11" ht="21" customHeight="1">
      <c r="A9" s="184" t="s">
        <v>79</v>
      </c>
      <c r="B9" s="93">
        <v>188436</v>
      </c>
      <c r="C9" s="93">
        <v>74490</v>
      </c>
      <c r="D9" s="93">
        <v>113946</v>
      </c>
      <c r="E9" s="93">
        <v>3302</v>
      </c>
      <c r="F9" s="93">
        <v>13289</v>
      </c>
      <c r="G9" s="93">
        <v>31370</v>
      </c>
      <c r="H9" s="93">
        <v>23987</v>
      </c>
      <c r="I9" s="93">
        <v>12637</v>
      </c>
      <c r="J9" s="97">
        <v>29361</v>
      </c>
      <c r="K9" s="43"/>
    </row>
    <row r="10" spans="1:11" s="38" customFormat="1" ht="21" customHeight="1">
      <c r="A10" s="197" t="s">
        <v>75</v>
      </c>
      <c r="B10" s="102">
        <v>170732</v>
      </c>
      <c r="C10" s="102">
        <v>103492</v>
      </c>
      <c r="D10" s="102">
        <v>67240</v>
      </c>
      <c r="E10" s="102">
        <v>12295</v>
      </c>
      <c r="F10" s="102">
        <v>6500</v>
      </c>
      <c r="G10" s="102">
        <v>15811</v>
      </c>
      <c r="H10" s="102">
        <v>8371</v>
      </c>
      <c r="I10" s="102">
        <v>5521</v>
      </c>
      <c r="J10" s="104">
        <v>18742</v>
      </c>
      <c r="K10" s="44"/>
    </row>
    <row r="11" spans="1:11" ht="21" customHeight="1">
      <c r="A11" s="184" t="s">
        <v>74</v>
      </c>
      <c r="B11" s="93">
        <v>62090</v>
      </c>
      <c r="C11" s="102">
        <v>26714</v>
      </c>
      <c r="D11" s="93">
        <v>35376</v>
      </c>
      <c r="E11" s="93" t="s">
        <v>82</v>
      </c>
      <c r="F11" s="93">
        <v>1429</v>
      </c>
      <c r="G11" s="93">
        <v>16607</v>
      </c>
      <c r="H11" s="93">
        <v>4588</v>
      </c>
      <c r="I11" s="93">
        <v>3042</v>
      </c>
      <c r="J11" s="97" t="s">
        <v>82</v>
      </c>
      <c r="K11" s="43"/>
    </row>
    <row r="12" spans="1:11" ht="21" customHeight="1">
      <c r="A12" s="184" t="s">
        <v>69</v>
      </c>
      <c r="B12" s="93">
        <v>45449</v>
      </c>
      <c r="C12" s="93">
        <v>29687</v>
      </c>
      <c r="D12" s="93">
        <v>15762</v>
      </c>
      <c r="E12" s="93" t="s">
        <v>0</v>
      </c>
      <c r="F12" s="93">
        <v>725</v>
      </c>
      <c r="G12" s="93">
        <v>6879</v>
      </c>
      <c r="H12" s="93">
        <v>1878</v>
      </c>
      <c r="I12" s="93">
        <v>920</v>
      </c>
      <c r="J12" s="97">
        <v>5360</v>
      </c>
      <c r="K12" s="43"/>
    </row>
    <row r="13" spans="1:11" ht="21" customHeight="1">
      <c r="A13" s="184" t="s">
        <v>72</v>
      </c>
      <c r="B13" s="93">
        <v>29616</v>
      </c>
      <c r="C13" s="93">
        <v>8576</v>
      </c>
      <c r="D13" s="93">
        <v>21039</v>
      </c>
      <c r="E13" s="93" t="s">
        <v>105</v>
      </c>
      <c r="F13" s="93">
        <v>808</v>
      </c>
      <c r="G13" s="93">
        <v>6579</v>
      </c>
      <c r="H13" s="93">
        <v>3887</v>
      </c>
      <c r="I13" s="93">
        <v>1602</v>
      </c>
      <c r="J13" s="97" t="s">
        <v>82</v>
      </c>
      <c r="K13" s="43"/>
    </row>
    <row r="14" spans="1:11" ht="21" customHeight="1">
      <c r="A14" s="184" t="s">
        <v>80</v>
      </c>
      <c r="B14" s="93">
        <v>11213</v>
      </c>
      <c r="C14" s="93">
        <v>4527</v>
      </c>
      <c r="D14" s="93">
        <v>6686</v>
      </c>
      <c r="E14" s="180" t="s">
        <v>81</v>
      </c>
      <c r="F14" s="93">
        <v>316</v>
      </c>
      <c r="G14" s="93">
        <v>2553</v>
      </c>
      <c r="H14" s="93">
        <v>427</v>
      </c>
      <c r="I14" s="93">
        <v>567</v>
      </c>
      <c r="J14" s="97">
        <v>2823</v>
      </c>
      <c r="K14" s="43"/>
    </row>
    <row r="15" spans="1:11" ht="21" customHeight="1">
      <c r="A15" s="184" t="s">
        <v>73</v>
      </c>
      <c r="B15" s="93">
        <v>32919</v>
      </c>
      <c r="C15" s="93" t="s">
        <v>82</v>
      </c>
      <c r="D15" s="93" t="s">
        <v>82</v>
      </c>
      <c r="E15" s="93" t="s">
        <v>82</v>
      </c>
      <c r="F15" s="93">
        <v>719</v>
      </c>
      <c r="G15" s="93">
        <v>8421</v>
      </c>
      <c r="H15" s="93">
        <v>2214</v>
      </c>
      <c r="I15" s="93">
        <v>1701</v>
      </c>
      <c r="J15" s="97" t="s">
        <v>182</v>
      </c>
      <c r="K15" s="43"/>
    </row>
    <row r="16" spans="1:11" ht="21" customHeight="1" thickBot="1">
      <c r="A16" s="185" t="s">
        <v>154</v>
      </c>
      <c r="B16" s="100">
        <v>134283</v>
      </c>
      <c r="C16" s="100">
        <v>74154</v>
      </c>
      <c r="D16" s="100">
        <v>60129</v>
      </c>
      <c r="E16" s="100">
        <v>11428</v>
      </c>
      <c r="F16" s="100">
        <v>5531</v>
      </c>
      <c r="G16" s="100">
        <v>12800</v>
      </c>
      <c r="H16" s="100">
        <v>12080</v>
      </c>
      <c r="I16" s="100">
        <v>2047</v>
      </c>
      <c r="J16" s="101">
        <v>16242</v>
      </c>
      <c r="K16" s="43"/>
    </row>
    <row r="17" spans="1:11" ht="21" customHeight="1">
      <c r="A17" s="32" t="s">
        <v>168</v>
      </c>
      <c r="C17" s="195"/>
      <c r="D17" s="195"/>
      <c r="E17" s="196"/>
      <c r="F17" s="195"/>
      <c r="G17" s="195"/>
      <c r="H17" s="195"/>
      <c r="I17" s="195"/>
      <c r="J17" s="195"/>
      <c r="K17" s="43"/>
    </row>
    <row r="18" ht="21" customHeight="1">
      <c r="A18" s="53" t="s">
        <v>186</v>
      </c>
    </row>
  </sheetData>
  <mergeCells count="4">
    <mergeCell ref="C2:C3"/>
    <mergeCell ref="D2:J2"/>
    <mergeCell ref="A2:A3"/>
    <mergeCell ref="B2:B3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SheetLayoutView="100" workbookViewId="0" topLeftCell="A1">
      <selection activeCell="A3" sqref="A3:A4"/>
    </sheetView>
  </sheetViews>
  <sheetFormatPr defaultColWidth="8.796875" defaultRowHeight="12.75"/>
  <cols>
    <col min="1" max="3" width="9.09765625" style="34" customWidth="1"/>
    <col min="4" max="4" width="9.09765625" style="45" customWidth="1"/>
    <col min="5" max="7" width="9.09765625" style="46" customWidth="1"/>
    <col min="8" max="16384" width="9.09765625" style="34" customWidth="1"/>
  </cols>
  <sheetData>
    <row r="1" spans="1:10" ht="15">
      <c r="A1" s="316" t="s">
        <v>360</v>
      </c>
      <c r="B1" s="295"/>
      <c r="J1" s="198" t="s">
        <v>358</v>
      </c>
    </row>
    <row r="2" spans="1:10" ht="15" thickBot="1">
      <c r="A2" s="315" t="s">
        <v>334</v>
      </c>
      <c r="B2" s="274"/>
      <c r="J2" s="198" t="s">
        <v>359</v>
      </c>
    </row>
    <row r="3" spans="1:10" s="35" customFormat="1" ht="12.75">
      <c r="A3" s="392"/>
      <c r="B3" s="422" t="s">
        <v>429</v>
      </c>
      <c r="C3" s="422" t="s">
        <v>354</v>
      </c>
      <c r="D3" s="424" t="s">
        <v>335</v>
      </c>
      <c r="E3" s="425"/>
      <c r="F3" s="425"/>
      <c r="G3" s="425"/>
      <c r="H3" s="425"/>
      <c r="I3" s="425"/>
      <c r="J3" s="425"/>
    </row>
    <row r="4" spans="1:10" s="35" customFormat="1" ht="12.75">
      <c r="A4" s="393"/>
      <c r="B4" s="423"/>
      <c r="C4" s="423"/>
      <c r="D4" s="372" t="s">
        <v>336</v>
      </c>
      <c r="E4" s="373" t="s">
        <v>337</v>
      </c>
      <c r="F4" s="373" t="s">
        <v>28</v>
      </c>
      <c r="G4" s="373" t="s">
        <v>29</v>
      </c>
      <c r="H4" s="337" t="s">
        <v>30</v>
      </c>
      <c r="I4" s="337" t="s">
        <v>31</v>
      </c>
      <c r="J4" s="340" t="s">
        <v>32</v>
      </c>
    </row>
    <row r="5" spans="1:10" ht="15" customHeight="1">
      <c r="A5" s="426" t="s">
        <v>70</v>
      </c>
      <c r="B5" s="222" t="s">
        <v>384</v>
      </c>
      <c r="C5" s="223">
        <v>338</v>
      </c>
      <c r="D5" s="223">
        <f aca="true" t="shared" si="0" ref="D5:D22">IF(SUM(E5:J5)=0,"-",SUM(E5:J5))</f>
        <v>5526</v>
      </c>
      <c r="E5" s="223">
        <v>0</v>
      </c>
      <c r="F5" s="223">
        <v>0</v>
      </c>
      <c r="G5" s="223">
        <v>0</v>
      </c>
      <c r="H5" s="223">
        <v>1771</v>
      </c>
      <c r="I5" s="223">
        <v>1891</v>
      </c>
      <c r="J5" s="224">
        <v>1864</v>
      </c>
    </row>
    <row r="6" spans="1:10" ht="15" customHeight="1">
      <c r="A6" s="427"/>
      <c r="B6" s="225" t="s">
        <v>385</v>
      </c>
      <c r="C6" s="226">
        <v>769</v>
      </c>
      <c r="D6" s="226">
        <f t="shared" si="0"/>
        <v>6788</v>
      </c>
      <c r="E6" s="226">
        <v>157</v>
      </c>
      <c r="F6" s="226">
        <v>577</v>
      </c>
      <c r="G6" s="226">
        <v>829</v>
      </c>
      <c r="H6" s="226">
        <v>1603</v>
      </c>
      <c r="I6" s="226">
        <v>1765</v>
      </c>
      <c r="J6" s="227">
        <v>1857</v>
      </c>
    </row>
    <row r="7" spans="1:10" ht="15" customHeight="1">
      <c r="A7" s="426" t="s">
        <v>76</v>
      </c>
      <c r="B7" s="222" t="s">
        <v>386</v>
      </c>
      <c r="C7" s="223">
        <v>58</v>
      </c>
      <c r="D7" s="223">
        <f t="shared" si="0"/>
        <v>573</v>
      </c>
      <c r="E7" s="223" t="s">
        <v>387</v>
      </c>
      <c r="F7" s="223" t="s">
        <v>387</v>
      </c>
      <c r="G7" s="223" t="s">
        <v>387</v>
      </c>
      <c r="H7" s="223">
        <v>188</v>
      </c>
      <c r="I7" s="223">
        <v>194</v>
      </c>
      <c r="J7" s="224">
        <v>191</v>
      </c>
    </row>
    <row r="8" spans="1:10" ht="15" customHeight="1">
      <c r="A8" s="427"/>
      <c r="B8" s="225" t="s">
        <v>388</v>
      </c>
      <c r="C8" s="228">
        <v>224</v>
      </c>
      <c r="D8" s="226">
        <f t="shared" si="0"/>
        <v>1902</v>
      </c>
      <c r="E8" s="226">
        <v>47</v>
      </c>
      <c r="F8" s="226">
        <v>104</v>
      </c>
      <c r="G8" s="226">
        <v>167</v>
      </c>
      <c r="H8" s="226">
        <v>494</v>
      </c>
      <c r="I8" s="226">
        <v>572</v>
      </c>
      <c r="J8" s="227">
        <v>518</v>
      </c>
    </row>
    <row r="9" spans="1:10" ht="15" customHeight="1">
      <c r="A9" s="426" t="s">
        <v>77</v>
      </c>
      <c r="B9" s="222" t="s">
        <v>389</v>
      </c>
      <c r="C9" s="223">
        <v>175</v>
      </c>
      <c r="D9" s="223">
        <f t="shared" si="0"/>
        <v>3121</v>
      </c>
      <c r="E9" s="223"/>
      <c r="F9" s="223"/>
      <c r="G9" s="223"/>
      <c r="H9" s="223">
        <v>1001</v>
      </c>
      <c r="I9" s="223">
        <v>1053</v>
      </c>
      <c r="J9" s="224">
        <v>1067</v>
      </c>
    </row>
    <row r="10" spans="1:10" ht="15" customHeight="1">
      <c r="A10" s="427"/>
      <c r="B10" s="225" t="s">
        <v>390</v>
      </c>
      <c r="C10" s="226">
        <v>184</v>
      </c>
      <c r="D10" s="226">
        <f t="shared" si="0"/>
        <v>1521</v>
      </c>
      <c r="E10" s="226">
        <v>84</v>
      </c>
      <c r="F10" s="226">
        <v>179</v>
      </c>
      <c r="G10" s="226">
        <v>212</v>
      </c>
      <c r="H10" s="226">
        <v>354</v>
      </c>
      <c r="I10" s="226">
        <v>363</v>
      </c>
      <c r="J10" s="227">
        <v>329</v>
      </c>
    </row>
    <row r="11" spans="1:10" ht="15" customHeight="1">
      <c r="A11" s="426" t="s">
        <v>155</v>
      </c>
      <c r="B11" s="222" t="s">
        <v>391</v>
      </c>
      <c r="C11" s="223">
        <v>326</v>
      </c>
      <c r="D11" s="223">
        <f t="shared" si="0"/>
        <v>5395</v>
      </c>
      <c r="E11" s="223" t="s">
        <v>392</v>
      </c>
      <c r="F11" s="223" t="s">
        <v>392</v>
      </c>
      <c r="G11" s="223" t="s">
        <v>392</v>
      </c>
      <c r="H11" s="223">
        <v>1258</v>
      </c>
      <c r="I11" s="223">
        <v>2122</v>
      </c>
      <c r="J11" s="224">
        <v>2015</v>
      </c>
    </row>
    <row r="12" spans="1:10" ht="15" customHeight="1">
      <c r="A12" s="427"/>
      <c r="B12" s="225" t="s">
        <v>393</v>
      </c>
      <c r="C12" s="226">
        <v>701</v>
      </c>
      <c r="D12" s="226">
        <f t="shared" si="0"/>
        <v>6802</v>
      </c>
      <c r="E12" s="226">
        <v>152</v>
      </c>
      <c r="F12" s="226">
        <v>426</v>
      </c>
      <c r="G12" s="226">
        <v>545</v>
      </c>
      <c r="H12" s="226">
        <v>1454</v>
      </c>
      <c r="I12" s="226">
        <v>2066</v>
      </c>
      <c r="J12" s="227">
        <v>2159</v>
      </c>
    </row>
    <row r="13" spans="1:10" ht="15" customHeight="1">
      <c r="A13" s="426" t="s">
        <v>68</v>
      </c>
      <c r="B13" s="222" t="s">
        <v>394</v>
      </c>
      <c r="C13" s="223">
        <v>223</v>
      </c>
      <c r="D13" s="223">
        <f t="shared" si="0"/>
        <v>3714</v>
      </c>
      <c r="E13" s="223" t="s">
        <v>395</v>
      </c>
      <c r="F13" s="223" t="s">
        <v>395</v>
      </c>
      <c r="G13" s="223" t="s">
        <v>395</v>
      </c>
      <c r="H13" s="223">
        <v>1206</v>
      </c>
      <c r="I13" s="223">
        <v>1276</v>
      </c>
      <c r="J13" s="224">
        <v>1232</v>
      </c>
    </row>
    <row r="14" spans="1:10" ht="15" customHeight="1">
      <c r="A14" s="427"/>
      <c r="B14" s="225" t="s">
        <v>396</v>
      </c>
      <c r="C14" s="226">
        <v>366</v>
      </c>
      <c r="D14" s="226">
        <f t="shared" si="0"/>
        <v>3358</v>
      </c>
      <c r="E14" s="226">
        <v>128</v>
      </c>
      <c r="F14" s="226">
        <v>268</v>
      </c>
      <c r="G14" s="226">
        <v>322</v>
      </c>
      <c r="H14" s="226">
        <v>838</v>
      </c>
      <c r="I14" s="226">
        <v>866</v>
      </c>
      <c r="J14" s="227">
        <v>936</v>
      </c>
    </row>
    <row r="15" spans="1:12" ht="15" customHeight="1">
      <c r="A15" s="426" t="s">
        <v>79</v>
      </c>
      <c r="B15" s="222" t="s">
        <v>397</v>
      </c>
      <c r="C15" s="223">
        <v>68</v>
      </c>
      <c r="D15" s="223">
        <f t="shared" si="0"/>
        <v>924</v>
      </c>
      <c r="E15" s="290"/>
      <c r="F15" s="290"/>
      <c r="G15" s="290"/>
      <c r="H15" s="291">
        <v>275</v>
      </c>
      <c r="I15" s="291">
        <v>328</v>
      </c>
      <c r="J15" s="292">
        <v>321</v>
      </c>
      <c r="L15" s="47"/>
    </row>
    <row r="16" spans="1:12" ht="15" customHeight="1">
      <c r="A16" s="427"/>
      <c r="B16" s="225" t="s">
        <v>398</v>
      </c>
      <c r="C16" s="226">
        <v>286</v>
      </c>
      <c r="D16" s="226">
        <f t="shared" si="0"/>
        <v>2666</v>
      </c>
      <c r="E16" s="293">
        <v>55</v>
      </c>
      <c r="F16" s="293">
        <v>151</v>
      </c>
      <c r="G16" s="293">
        <v>184</v>
      </c>
      <c r="H16" s="293">
        <v>748</v>
      </c>
      <c r="I16" s="293">
        <v>753</v>
      </c>
      <c r="J16" s="294">
        <v>775</v>
      </c>
      <c r="L16" s="48"/>
    </row>
    <row r="17" spans="1:10" ht="15" customHeight="1">
      <c r="A17" s="426" t="s">
        <v>75</v>
      </c>
      <c r="B17" s="222" t="s">
        <v>399</v>
      </c>
      <c r="C17" s="223">
        <v>54</v>
      </c>
      <c r="D17" s="223">
        <f t="shared" si="0"/>
        <v>1059</v>
      </c>
      <c r="E17" s="223"/>
      <c r="F17" s="223"/>
      <c r="G17" s="223"/>
      <c r="H17" s="223">
        <v>337</v>
      </c>
      <c r="I17" s="223">
        <v>380</v>
      </c>
      <c r="J17" s="224">
        <v>342</v>
      </c>
    </row>
    <row r="18" spans="1:10" ht="15" customHeight="1">
      <c r="A18" s="427"/>
      <c r="B18" s="225" t="s">
        <v>400</v>
      </c>
      <c r="C18" s="226">
        <v>167</v>
      </c>
      <c r="D18" s="226">
        <f t="shared" si="0"/>
        <v>1566</v>
      </c>
      <c r="E18" s="226">
        <v>52</v>
      </c>
      <c r="F18" s="226">
        <v>125</v>
      </c>
      <c r="G18" s="226">
        <v>170</v>
      </c>
      <c r="H18" s="226">
        <v>392</v>
      </c>
      <c r="I18" s="226">
        <v>413</v>
      </c>
      <c r="J18" s="227">
        <v>414</v>
      </c>
    </row>
    <row r="19" spans="1:10" ht="15" customHeight="1">
      <c r="A19" s="426" t="s">
        <v>74</v>
      </c>
      <c r="B19" s="222" t="s">
        <v>401</v>
      </c>
      <c r="C19" s="223">
        <v>32</v>
      </c>
      <c r="D19" s="223">
        <f t="shared" si="0"/>
        <v>856</v>
      </c>
      <c r="E19" s="223" t="s">
        <v>402</v>
      </c>
      <c r="F19" s="223" t="s">
        <v>402</v>
      </c>
      <c r="G19" s="223">
        <f>-G20105</f>
        <v>0</v>
      </c>
      <c r="H19" s="223">
        <v>263</v>
      </c>
      <c r="I19" s="223">
        <v>292</v>
      </c>
      <c r="J19" s="224">
        <v>301</v>
      </c>
    </row>
    <row r="20" spans="1:10" ht="15" customHeight="1">
      <c r="A20" s="427"/>
      <c r="B20" s="225" t="s">
        <v>403</v>
      </c>
      <c r="C20" s="226">
        <v>107</v>
      </c>
      <c r="D20" s="226">
        <f t="shared" si="0"/>
        <v>867</v>
      </c>
      <c r="E20" s="226">
        <v>7</v>
      </c>
      <c r="F20" s="226">
        <v>77</v>
      </c>
      <c r="G20" s="226">
        <v>105</v>
      </c>
      <c r="H20" s="226">
        <v>167</v>
      </c>
      <c r="I20" s="226">
        <v>190</v>
      </c>
      <c r="J20" s="227">
        <v>321</v>
      </c>
    </row>
    <row r="21" spans="1:10" ht="15" customHeight="1">
      <c r="A21" s="426" t="s">
        <v>69</v>
      </c>
      <c r="B21" s="229" t="s">
        <v>404</v>
      </c>
      <c r="C21" s="223">
        <v>9</v>
      </c>
      <c r="D21" s="223">
        <v>138</v>
      </c>
      <c r="E21" s="223" t="s">
        <v>405</v>
      </c>
      <c r="F21" s="223" t="s">
        <v>405</v>
      </c>
      <c r="G21" s="223" t="s">
        <v>405</v>
      </c>
      <c r="H21" s="223">
        <v>63</v>
      </c>
      <c r="I21" s="223">
        <v>41</v>
      </c>
      <c r="J21" s="224">
        <v>34</v>
      </c>
    </row>
    <row r="22" spans="1:10" ht="15" customHeight="1">
      <c r="A22" s="427"/>
      <c r="B22" s="225" t="s">
        <v>406</v>
      </c>
      <c r="C22" s="226">
        <v>46</v>
      </c>
      <c r="D22" s="226">
        <f t="shared" si="0"/>
        <v>608</v>
      </c>
      <c r="E22" s="226">
        <v>4</v>
      </c>
      <c r="F22" s="226">
        <v>17</v>
      </c>
      <c r="G22" s="226">
        <v>29</v>
      </c>
      <c r="H22" s="226">
        <v>171</v>
      </c>
      <c r="I22" s="226">
        <v>190</v>
      </c>
      <c r="J22" s="227">
        <v>197</v>
      </c>
    </row>
    <row r="23" spans="1:10" ht="15" customHeight="1">
      <c r="A23" s="426" t="s">
        <v>72</v>
      </c>
      <c r="B23" s="229" t="s">
        <v>407</v>
      </c>
      <c r="C23" s="223"/>
      <c r="D23" s="223" t="str">
        <f aca="true" t="shared" si="1" ref="D23:D30">IF(SUM(E23:J23)=0,"-",SUM(E23:J23))</f>
        <v>-</v>
      </c>
      <c r="E23" s="223"/>
      <c r="F23" s="223"/>
      <c r="G23" s="223"/>
      <c r="H23" s="223"/>
      <c r="I23" s="223"/>
      <c r="J23" s="224"/>
    </row>
    <row r="24" spans="1:10" ht="15" customHeight="1">
      <c r="A24" s="427"/>
      <c r="B24" s="225" t="s">
        <v>408</v>
      </c>
      <c r="C24" s="226">
        <v>56</v>
      </c>
      <c r="D24" s="226">
        <f t="shared" si="1"/>
        <v>714</v>
      </c>
      <c r="E24" s="226">
        <v>5</v>
      </c>
      <c r="F24" s="226">
        <v>21</v>
      </c>
      <c r="G24" s="226">
        <v>43</v>
      </c>
      <c r="H24" s="226">
        <v>204</v>
      </c>
      <c r="I24" s="226">
        <v>222</v>
      </c>
      <c r="J24" s="227">
        <v>219</v>
      </c>
    </row>
    <row r="25" spans="1:10" ht="15" customHeight="1">
      <c r="A25" s="426" t="s">
        <v>80</v>
      </c>
      <c r="B25" s="229" t="s">
        <v>409</v>
      </c>
      <c r="C25" s="223"/>
      <c r="D25" s="223" t="str">
        <f t="shared" si="1"/>
        <v>-</v>
      </c>
      <c r="E25" s="223"/>
      <c r="F25" s="223"/>
      <c r="G25" s="223"/>
      <c r="H25" s="223"/>
      <c r="I25" s="223"/>
      <c r="J25" s="224"/>
    </row>
    <row r="26" spans="1:10" ht="15" customHeight="1">
      <c r="A26" s="427"/>
      <c r="B26" s="225" t="s">
        <v>410</v>
      </c>
      <c r="C26" s="230">
        <v>23</v>
      </c>
      <c r="D26" s="226">
        <f t="shared" si="1"/>
        <v>324</v>
      </c>
      <c r="E26" s="230">
        <v>0</v>
      </c>
      <c r="F26" s="230">
        <v>6</v>
      </c>
      <c r="G26" s="230">
        <v>19</v>
      </c>
      <c r="H26" s="230">
        <v>98</v>
      </c>
      <c r="I26" s="230">
        <v>96</v>
      </c>
      <c r="J26" s="231">
        <v>105</v>
      </c>
    </row>
    <row r="27" spans="1:10" ht="15" customHeight="1">
      <c r="A27" s="426" t="s">
        <v>73</v>
      </c>
      <c r="B27" s="222" t="s">
        <v>179</v>
      </c>
      <c r="C27" s="223">
        <v>37</v>
      </c>
      <c r="D27" s="223">
        <f t="shared" si="1"/>
        <v>681</v>
      </c>
      <c r="E27" s="223" t="s">
        <v>411</v>
      </c>
      <c r="F27" s="223" t="s">
        <v>411</v>
      </c>
      <c r="G27" s="223" t="s">
        <v>411</v>
      </c>
      <c r="H27" s="223">
        <v>218</v>
      </c>
      <c r="I27" s="223">
        <v>256</v>
      </c>
      <c r="J27" s="224">
        <v>207</v>
      </c>
    </row>
    <row r="28" spans="1:10" ht="15" customHeight="1">
      <c r="A28" s="427"/>
      <c r="B28" s="225" t="s">
        <v>180</v>
      </c>
      <c r="C28" s="230">
        <v>114</v>
      </c>
      <c r="D28" s="226">
        <f t="shared" si="1"/>
        <v>998</v>
      </c>
      <c r="E28" s="230">
        <v>17</v>
      </c>
      <c r="F28" s="230">
        <v>54</v>
      </c>
      <c r="G28" s="230">
        <v>86</v>
      </c>
      <c r="H28" s="230">
        <v>284</v>
      </c>
      <c r="I28" s="230">
        <v>280</v>
      </c>
      <c r="J28" s="231">
        <v>277</v>
      </c>
    </row>
    <row r="29" spans="1:10" ht="15" customHeight="1">
      <c r="A29" s="426" t="s">
        <v>154</v>
      </c>
      <c r="B29" s="229" t="s">
        <v>412</v>
      </c>
      <c r="C29" s="286">
        <v>106</v>
      </c>
      <c r="D29" s="284">
        <f t="shared" si="1"/>
        <v>1577</v>
      </c>
      <c r="E29" s="223"/>
      <c r="F29" s="223"/>
      <c r="G29" s="223"/>
      <c r="H29" s="286">
        <v>532</v>
      </c>
      <c r="I29" s="286">
        <v>500</v>
      </c>
      <c r="J29" s="289">
        <v>545</v>
      </c>
    </row>
    <row r="30" spans="1:10" ht="15" customHeight="1" thickBot="1">
      <c r="A30" s="429"/>
      <c r="B30" s="232" t="s">
        <v>413</v>
      </c>
      <c r="C30" s="287">
        <v>86</v>
      </c>
      <c r="D30" s="285">
        <f t="shared" si="1"/>
        <v>1055</v>
      </c>
      <c r="E30" s="287">
        <v>17</v>
      </c>
      <c r="F30" s="287">
        <v>51</v>
      </c>
      <c r="G30" s="287">
        <v>70</v>
      </c>
      <c r="H30" s="287">
        <v>288</v>
      </c>
      <c r="I30" s="287">
        <v>302</v>
      </c>
      <c r="J30" s="288">
        <v>327</v>
      </c>
    </row>
    <row r="31" ht="12.75">
      <c r="A31" s="34" t="s">
        <v>361</v>
      </c>
    </row>
    <row r="32" spans="1:10" ht="25.5" customHeight="1">
      <c r="A32" s="428" t="s">
        <v>432</v>
      </c>
      <c r="B32" s="428"/>
      <c r="C32" s="428"/>
      <c r="D32" s="428"/>
      <c r="E32" s="428"/>
      <c r="F32" s="428"/>
      <c r="G32" s="428"/>
      <c r="H32" s="428"/>
      <c r="I32" s="428"/>
      <c r="J32" s="428"/>
    </row>
    <row r="33" ht="12.75">
      <c r="A33" s="34" t="s">
        <v>382</v>
      </c>
    </row>
    <row r="34" ht="12.75">
      <c r="A34" s="34" t="s">
        <v>381</v>
      </c>
    </row>
    <row r="35" ht="12.75">
      <c r="A35" s="34" t="s">
        <v>362</v>
      </c>
    </row>
  </sheetData>
  <mergeCells count="18">
    <mergeCell ref="A32:J32"/>
    <mergeCell ref="A23:A24"/>
    <mergeCell ref="A25:A26"/>
    <mergeCell ref="A27:A28"/>
    <mergeCell ref="A29:A30"/>
    <mergeCell ref="A15:A16"/>
    <mergeCell ref="A17:A18"/>
    <mergeCell ref="A19:A20"/>
    <mergeCell ref="A21:A22"/>
    <mergeCell ref="A5:A6"/>
    <mergeCell ref="A7:A8"/>
    <mergeCell ref="A9:A10"/>
    <mergeCell ref="A13:A14"/>
    <mergeCell ref="A11:A12"/>
    <mergeCell ref="B3:B4"/>
    <mergeCell ref="C3:C4"/>
    <mergeCell ref="D3:J3"/>
    <mergeCell ref="A3:A4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1" width="10.69921875" style="34" customWidth="1"/>
    <col min="2" max="10" width="8.69921875" style="34" customWidth="1"/>
    <col min="11" max="16384" width="9.09765625" style="34" customWidth="1"/>
  </cols>
  <sheetData>
    <row r="1" spans="1:10" ht="15" thickBot="1">
      <c r="A1" s="315" t="s">
        <v>355</v>
      </c>
      <c r="B1" s="274"/>
      <c r="C1" s="274"/>
      <c r="D1" s="274"/>
      <c r="E1" s="274"/>
      <c r="F1" s="274"/>
      <c r="G1" s="274"/>
      <c r="H1" s="274"/>
      <c r="I1" s="274"/>
      <c r="J1" s="296" t="s">
        <v>356</v>
      </c>
    </row>
    <row r="2" spans="1:10" s="35" customFormat="1" ht="15" customHeight="1">
      <c r="A2" s="392"/>
      <c r="B2" s="389" t="s">
        <v>430</v>
      </c>
      <c r="C2" s="389"/>
      <c r="D2" s="389"/>
      <c r="E2" s="389" t="s">
        <v>431</v>
      </c>
      <c r="F2" s="389"/>
      <c r="G2" s="389"/>
      <c r="H2" s="389" t="s">
        <v>338</v>
      </c>
      <c r="I2" s="390"/>
      <c r="J2" s="390"/>
    </row>
    <row r="3" spans="1:10" s="35" customFormat="1" ht="15" customHeight="1">
      <c r="A3" s="393"/>
      <c r="B3" s="337" t="s">
        <v>339</v>
      </c>
      <c r="C3" s="337" t="s">
        <v>357</v>
      </c>
      <c r="D3" s="337" t="s">
        <v>340</v>
      </c>
      <c r="E3" s="337" t="s">
        <v>339</v>
      </c>
      <c r="F3" s="337" t="s">
        <v>357</v>
      </c>
      <c r="G3" s="337" t="s">
        <v>341</v>
      </c>
      <c r="H3" s="337" t="s">
        <v>339</v>
      </c>
      <c r="I3" s="340" t="s">
        <v>357</v>
      </c>
      <c r="J3" s="340" t="s">
        <v>341</v>
      </c>
    </row>
    <row r="4" spans="1:10" ht="15" customHeight="1">
      <c r="A4" s="233" t="s">
        <v>70</v>
      </c>
      <c r="B4" s="297">
        <v>51</v>
      </c>
      <c r="C4" s="297">
        <v>1157</v>
      </c>
      <c r="D4" s="297">
        <v>23123</v>
      </c>
      <c r="E4" s="297">
        <v>22</v>
      </c>
      <c r="F4" s="297">
        <v>675</v>
      </c>
      <c r="G4" s="297">
        <v>11483</v>
      </c>
      <c r="H4" s="297">
        <v>11</v>
      </c>
      <c r="I4" s="298">
        <v>705</v>
      </c>
      <c r="J4" s="298">
        <v>11492</v>
      </c>
    </row>
    <row r="5" spans="1:10" ht="15" customHeight="1">
      <c r="A5" s="234" t="s">
        <v>76</v>
      </c>
      <c r="B5" s="299">
        <v>7</v>
      </c>
      <c r="C5" s="299">
        <v>212</v>
      </c>
      <c r="D5" s="299">
        <v>4513</v>
      </c>
      <c r="E5" s="299">
        <v>5</v>
      </c>
      <c r="F5" s="299">
        <v>143</v>
      </c>
      <c r="G5" s="299">
        <v>2214</v>
      </c>
      <c r="H5" s="299">
        <v>2</v>
      </c>
      <c r="I5" s="300">
        <v>119</v>
      </c>
      <c r="J5" s="300">
        <v>1697</v>
      </c>
    </row>
    <row r="6" spans="1:10" ht="15" customHeight="1">
      <c r="A6" s="234" t="s">
        <v>77</v>
      </c>
      <c r="B6" s="299">
        <v>15</v>
      </c>
      <c r="C6" s="299">
        <v>433</v>
      </c>
      <c r="D6" s="299">
        <v>9077</v>
      </c>
      <c r="E6" s="299">
        <v>6</v>
      </c>
      <c r="F6" s="299">
        <v>227</v>
      </c>
      <c r="G6" s="299">
        <v>4118</v>
      </c>
      <c r="H6" s="299">
        <v>5</v>
      </c>
      <c r="I6" s="300">
        <v>247</v>
      </c>
      <c r="J6" s="300">
        <v>3848</v>
      </c>
    </row>
    <row r="7" spans="1:10" ht="15" customHeight="1">
      <c r="A7" s="234" t="s">
        <v>155</v>
      </c>
      <c r="B7" s="299">
        <v>76</v>
      </c>
      <c r="C7" s="299">
        <v>1489</v>
      </c>
      <c r="D7" s="299">
        <v>25517</v>
      </c>
      <c r="E7" s="299">
        <v>28</v>
      </c>
      <c r="F7" s="299">
        <v>782</v>
      </c>
      <c r="G7" s="299">
        <v>12594</v>
      </c>
      <c r="H7" s="299">
        <v>16</v>
      </c>
      <c r="I7" s="300">
        <v>695</v>
      </c>
      <c r="J7" s="300">
        <v>10185</v>
      </c>
    </row>
    <row r="8" spans="1:10" ht="15" customHeight="1">
      <c r="A8" s="234" t="s">
        <v>68</v>
      </c>
      <c r="B8" s="299">
        <v>21</v>
      </c>
      <c r="C8" s="299">
        <v>557</v>
      </c>
      <c r="D8" s="299">
        <v>11917</v>
      </c>
      <c r="E8" s="299">
        <v>8</v>
      </c>
      <c r="F8" s="299">
        <v>299</v>
      </c>
      <c r="G8" s="299">
        <v>5188</v>
      </c>
      <c r="H8" s="299">
        <v>5</v>
      </c>
      <c r="I8" s="300">
        <v>321</v>
      </c>
      <c r="J8" s="300">
        <v>5048</v>
      </c>
    </row>
    <row r="9" spans="1:10" ht="15" customHeight="1">
      <c r="A9" s="234" t="s">
        <v>79</v>
      </c>
      <c r="B9" s="299">
        <v>14</v>
      </c>
      <c r="C9" s="299">
        <v>337</v>
      </c>
      <c r="D9" s="299">
        <v>6670</v>
      </c>
      <c r="E9" s="299">
        <v>6</v>
      </c>
      <c r="F9" s="299">
        <v>196</v>
      </c>
      <c r="G9" s="299">
        <v>3237</v>
      </c>
      <c r="H9" s="299">
        <v>3</v>
      </c>
      <c r="I9" s="300">
        <v>167</v>
      </c>
      <c r="J9" s="300">
        <v>2581</v>
      </c>
    </row>
    <row r="10" spans="1:10" ht="15" customHeight="1">
      <c r="A10" s="234" t="s">
        <v>75</v>
      </c>
      <c r="B10" s="299">
        <v>7</v>
      </c>
      <c r="C10" s="299">
        <v>199</v>
      </c>
      <c r="D10" s="299">
        <v>4211</v>
      </c>
      <c r="E10" s="299">
        <v>3</v>
      </c>
      <c r="F10" s="299">
        <v>121</v>
      </c>
      <c r="G10" s="299">
        <v>2024</v>
      </c>
      <c r="H10" s="299">
        <v>2</v>
      </c>
      <c r="I10" s="300">
        <v>113</v>
      </c>
      <c r="J10" s="300">
        <v>1764</v>
      </c>
    </row>
    <row r="11" spans="1:10" ht="15" customHeight="1">
      <c r="A11" s="234" t="s">
        <v>74</v>
      </c>
      <c r="B11" s="299">
        <v>5</v>
      </c>
      <c r="C11" s="299">
        <v>135</v>
      </c>
      <c r="D11" s="299">
        <v>2926</v>
      </c>
      <c r="E11" s="299">
        <v>2</v>
      </c>
      <c r="F11" s="299">
        <v>73</v>
      </c>
      <c r="G11" s="299">
        <v>1395</v>
      </c>
      <c r="H11" s="299">
        <v>1</v>
      </c>
      <c r="I11" s="300">
        <v>46</v>
      </c>
      <c r="J11" s="300">
        <v>553</v>
      </c>
    </row>
    <row r="12" spans="1:10" ht="15" customHeight="1">
      <c r="A12" s="234" t="s">
        <v>69</v>
      </c>
      <c r="B12" s="299">
        <v>5</v>
      </c>
      <c r="C12" s="299">
        <v>94</v>
      </c>
      <c r="D12" s="299">
        <v>1518</v>
      </c>
      <c r="E12" s="299">
        <v>2</v>
      </c>
      <c r="F12" s="299">
        <v>54</v>
      </c>
      <c r="G12" s="299">
        <v>742</v>
      </c>
      <c r="H12" s="299">
        <v>1</v>
      </c>
      <c r="I12" s="300">
        <v>58</v>
      </c>
      <c r="J12" s="300">
        <v>770</v>
      </c>
    </row>
    <row r="13" spans="1:10" ht="15" customHeight="1">
      <c r="A13" s="234" t="s">
        <v>72</v>
      </c>
      <c r="B13" s="299">
        <v>5</v>
      </c>
      <c r="C13" s="299">
        <v>79</v>
      </c>
      <c r="D13" s="299">
        <v>1337</v>
      </c>
      <c r="E13" s="299">
        <v>1</v>
      </c>
      <c r="F13" s="299">
        <v>38</v>
      </c>
      <c r="G13" s="299">
        <v>703</v>
      </c>
      <c r="H13" s="299">
        <v>1</v>
      </c>
      <c r="I13" s="300">
        <v>48</v>
      </c>
      <c r="J13" s="300">
        <v>704</v>
      </c>
    </row>
    <row r="14" spans="1:10" ht="15" customHeight="1">
      <c r="A14" s="234" t="s">
        <v>80</v>
      </c>
      <c r="B14" s="299">
        <v>2</v>
      </c>
      <c r="C14" s="299">
        <v>43</v>
      </c>
      <c r="D14" s="299">
        <v>728</v>
      </c>
      <c r="E14" s="299">
        <v>1</v>
      </c>
      <c r="F14" s="299">
        <v>24</v>
      </c>
      <c r="G14" s="299">
        <v>384</v>
      </c>
      <c r="H14" s="284" t="s">
        <v>402</v>
      </c>
      <c r="I14" s="284" t="s">
        <v>402</v>
      </c>
      <c r="J14" s="305" t="s">
        <v>402</v>
      </c>
    </row>
    <row r="15" spans="1:10" ht="15" customHeight="1">
      <c r="A15" s="234" t="s">
        <v>73</v>
      </c>
      <c r="B15" s="299">
        <v>6</v>
      </c>
      <c r="C15" s="299">
        <v>134</v>
      </c>
      <c r="D15" s="299">
        <v>2301</v>
      </c>
      <c r="E15" s="299">
        <v>3</v>
      </c>
      <c r="F15" s="299">
        <v>78</v>
      </c>
      <c r="G15" s="299">
        <v>1124</v>
      </c>
      <c r="H15" s="299">
        <v>1</v>
      </c>
      <c r="I15" s="300">
        <v>53</v>
      </c>
      <c r="J15" s="300">
        <v>753</v>
      </c>
    </row>
    <row r="16" spans="1:10" ht="15" customHeight="1" thickBot="1">
      <c r="A16" s="235" t="s">
        <v>154</v>
      </c>
      <c r="B16" s="301">
        <v>8</v>
      </c>
      <c r="C16" s="301">
        <v>231</v>
      </c>
      <c r="D16" s="301">
        <v>4617</v>
      </c>
      <c r="E16" s="301">
        <v>4</v>
      </c>
      <c r="F16" s="301">
        <v>107</v>
      </c>
      <c r="G16" s="301">
        <v>1781</v>
      </c>
      <c r="H16" s="301">
        <v>1</v>
      </c>
      <c r="I16" s="302">
        <v>56</v>
      </c>
      <c r="J16" s="302">
        <v>672</v>
      </c>
    </row>
    <row r="17" spans="1:10" ht="12.75">
      <c r="A17" s="181" t="s">
        <v>383</v>
      </c>
      <c r="D17" s="182"/>
      <c r="E17" s="182"/>
      <c r="F17" s="182"/>
      <c r="G17" s="182"/>
      <c r="H17" s="183"/>
      <c r="I17" s="183"/>
      <c r="J17" s="183"/>
    </row>
    <row r="23" spans="5:6" ht="12.75">
      <c r="E23" s="49"/>
      <c r="F23" s="49"/>
    </row>
  </sheetData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SheetLayoutView="75" workbookViewId="0" topLeftCell="A1">
      <selection activeCell="A3" sqref="A3"/>
    </sheetView>
  </sheetViews>
  <sheetFormatPr defaultColWidth="8.796875" defaultRowHeight="19.5" customHeight="1"/>
  <cols>
    <col min="1" max="1" width="23.09765625" style="29" customWidth="1"/>
    <col min="2" max="14" width="14.296875" style="29" customWidth="1"/>
    <col min="15" max="16384" width="9.09765625" style="29" customWidth="1"/>
  </cols>
  <sheetData>
    <row r="1" s="50" customFormat="1" ht="21.75" customHeight="1">
      <c r="A1" s="317" t="s">
        <v>378</v>
      </c>
    </row>
    <row r="2" spans="1:14" s="303" customFormat="1" ht="21.75" customHeight="1" thickBot="1">
      <c r="A2" s="318" t="s">
        <v>342</v>
      </c>
      <c r="N2" s="283" t="s">
        <v>71</v>
      </c>
    </row>
    <row r="3" spans="1:14" s="50" customFormat="1" ht="21.75" customHeight="1">
      <c r="A3" s="304"/>
      <c r="B3" s="342" t="s">
        <v>70</v>
      </c>
      <c r="C3" s="342" t="s">
        <v>76</v>
      </c>
      <c r="D3" s="342" t="s">
        <v>77</v>
      </c>
      <c r="E3" s="342" t="s">
        <v>155</v>
      </c>
      <c r="F3" s="342" t="s">
        <v>68</v>
      </c>
      <c r="G3" s="342" t="s">
        <v>79</v>
      </c>
      <c r="H3" s="343" t="s">
        <v>75</v>
      </c>
      <c r="I3" s="342" t="s">
        <v>74</v>
      </c>
      <c r="J3" s="342" t="s">
        <v>69</v>
      </c>
      <c r="K3" s="342" t="s">
        <v>72</v>
      </c>
      <c r="L3" s="342" t="s">
        <v>80</v>
      </c>
      <c r="M3" s="342" t="s">
        <v>73</v>
      </c>
      <c r="N3" s="345" t="s">
        <v>154</v>
      </c>
    </row>
    <row r="4" spans="1:14" ht="21.75" customHeight="1">
      <c r="A4" s="187" t="s">
        <v>61</v>
      </c>
      <c r="B4" s="236">
        <v>61913961.417</v>
      </c>
      <c r="C4" s="237">
        <v>20513610</v>
      </c>
      <c r="D4" s="237">
        <v>33971470</v>
      </c>
      <c r="E4" s="260">
        <v>115994257</v>
      </c>
      <c r="F4" s="237">
        <v>35687698</v>
      </c>
      <c r="G4" s="237">
        <v>20596108</v>
      </c>
      <c r="H4" s="239">
        <v>10566074</v>
      </c>
      <c r="I4" s="237">
        <v>7771672</v>
      </c>
      <c r="J4" s="237">
        <v>2938778</v>
      </c>
      <c r="K4" s="237">
        <v>3290108</v>
      </c>
      <c r="L4" s="237">
        <v>1498517</v>
      </c>
      <c r="M4" s="237">
        <v>8906296</v>
      </c>
      <c r="N4" s="238">
        <v>15904403</v>
      </c>
    </row>
    <row r="5" spans="1:14" ht="21.75" customHeight="1">
      <c r="A5" s="188" t="s">
        <v>33</v>
      </c>
      <c r="B5" s="236">
        <v>3535453.178</v>
      </c>
      <c r="C5" s="236">
        <v>800592</v>
      </c>
      <c r="D5" s="236">
        <v>1410190</v>
      </c>
      <c r="E5" s="261">
        <v>4214562</v>
      </c>
      <c r="F5" s="236">
        <v>1839754</v>
      </c>
      <c r="G5" s="236">
        <v>1202985</v>
      </c>
      <c r="H5" s="241">
        <v>659517</v>
      </c>
      <c r="I5" s="236">
        <v>446471</v>
      </c>
      <c r="J5" s="236">
        <v>279112</v>
      </c>
      <c r="K5" s="236">
        <v>348264</v>
      </c>
      <c r="L5" s="236">
        <v>179749</v>
      </c>
      <c r="M5" s="236">
        <v>433844</v>
      </c>
      <c r="N5" s="240">
        <v>483339</v>
      </c>
    </row>
    <row r="6" spans="1:14" ht="21.75" customHeight="1">
      <c r="A6" s="188" t="s">
        <v>34</v>
      </c>
      <c r="B6" s="236">
        <v>239408</v>
      </c>
      <c r="C6" s="236">
        <v>44519</v>
      </c>
      <c r="D6" s="236">
        <v>102245</v>
      </c>
      <c r="E6" s="261">
        <v>298033</v>
      </c>
      <c r="F6" s="236">
        <v>113263</v>
      </c>
      <c r="G6" s="236">
        <v>67017</v>
      </c>
      <c r="H6" s="241">
        <v>44475</v>
      </c>
      <c r="I6" s="236">
        <v>23654</v>
      </c>
      <c r="J6" s="236">
        <v>13869</v>
      </c>
      <c r="K6" s="236">
        <v>12164</v>
      </c>
      <c r="L6" s="236">
        <v>6606</v>
      </c>
      <c r="M6" s="236">
        <v>20699</v>
      </c>
      <c r="N6" s="240">
        <v>38394</v>
      </c>
    </row>
    <row r="7" spans="1:14" ht="21.75" customHeight="1">
      <c r="A7" s="188" t="s">
        <v>174</v>
      </c>
      <c r="B7" s="236">
        <v>248077</v>
      </c>
      <c r="C7" s="236">
        <v>46130</v>
      </c>
      <c r="D7" s="236">
        <v>105947</v>
      </c>
      <c r="E7" s="261">
        <v>308825</v>
      </c>
      <c r="F7" s="236">
        <v>123538</v>
      </c>
      <c r="G7" s="236">
        <v>72630</v>
      </c>
      <c r="H7" s="241">
        <v>46085</v>
      </c>
      <c r="I7" s="236">
        <v>24510</v>
      </c>
      <c r="J7" s="236">
        <v>14372</v>
      </c>
      <c r="K7" s="236">
        <v>12604</v>
      </c>
      <c r="L7" s="236">
        <v>6845</v>
      </c>
      <c r="M7" s="236">
        <v>21449</v>
      </c>
      <c r="N7" s="240">
        <v>39785</v>
      </c>
    </row>
    <row r="8" spans="1:14" ht="21.75" customHeight="1">
      <c r="A8" s="188" t="s">
        <v>379</v>
      </c>
      <c r="B8" s="236">
        <v>260297</v>
      </c>
      <c r="C8" s="236">
        <v>48273</v>
      </c>
      <c r="D8" s="236">
        <v>111444</v>
      </c>
      <c r="E8" s="261">
        <v>324294</v>
      </c>
      <c r="F8" s="236">
        <v>1822370</v>
      </c>
      <c r="G8" s="236">
        <v>1138321</v>
      </c>
      <c r="H8" s="241">
        <v>48291</v>
      </c>
      <c r="I8" s="236">
        <v>25735</v>
      </c>
      <c r="J8" s="236">
        <v>15204</v>
      </c>
      <c r="K8" s="236">
        <v>13137</v>
      </c>
      <c r="L8" s="236">
        <v>7100</v>
      </c>
      <c r="M8" s="236">
        <v>22519</v>
      </c>
      <c r="N8" s="240">
        <v>42127</v>
      </c>
    </row>
    <row r="9" spans="1:14" ht="21.75" customHeight="1">
      <c r="A9" s="188" t="s">
        <v>380</v>
      </c>
      <c r="B9" s="236">
        <v>3669698</v>
      </c>
      <c r="C9" s="236">
        <v>768956</v>
      </c>
      <c r="D9" s="236">
        <v>1706964</v>
      </c>
      <c r="E9" s="261">
        <v>4556989</v>
      </c>
      <c r="F9" s="236">
        <v>117366</v>
      </c>
      <c r="G9" s="236">
        <v>69443</v>
      </c>
      <c r="H9" s="241">
        <v>613394</v>
      </c>
      <c r="I9" s="236">
        <v>411682</v>
      </c>
      <c r="J9" s="236">
        <v>218612</v>
      </c>
      <c r="K9" s="236">
        <v>216715</v>
      </c>
      <c r="L9" s="236">
        <v>117166</v>
      </c>
      <c r="M9" s="236">
        <v>385575</v>
      </c>
      <c r="N9" s="240">
        <v>575079</v>
      </c>
    </row>
    <row r="10" spans="1:14" ht="21.75" customHeight="1">
      <c r="A10" s="188" t="s">
        <v>35</v>
      </c>
      <c r="B10" s="236">
        <v>116955.142</v>
      </c>
      <c r="C10" s="242" t="s">
        <v>414</v>
      </c>
      <c r="D10" s="242" t="s">
        <v>414</v>
      </c>
      <c r="E10" s="262">
        <v>463166</v>
      </c>
      <c r="F10" s="243" t="s">
        <v>414</v>
      </c>
      <c r="G10" s="236">
        <v>2019</v>
      </c>
      <c r="H10" s="244">
        <v>0</v>
      </c>
      <c r="I10" s="243" t="s">
        <v>414</v>
      </c>
      <c r="J10" s="236">
        <v>10249</v>
      </c>
      <c r="K10" s="236">
        <v>24312</v>
      </c>
      <c r="L10" s="236">
        <v>6004</v>
      </c>
      <c r="M10" s="236">
        <v>25243</v>
      </c>
      <c r="N10" s="240">
        <v>18896</v>
      </c>
    </row>
    <row r="11" spans="1:14" ht="21.75" customHeight="1">
      <c r="A11" s="188" t="s">
        <v>36</v>
      </c>
      <c r="B11" s="236">
        <v>1325693</v>
      </c>
      <c r="C11" s="236">
        <v>278850</v>
      </c>
      <c r="D11" s="236">
        <v>542903</v>
      </c>
      <c r="E11" s="261">
        <v>1681542</v>
      </c>
      <c r="F11" s="236">
        <v>754156</v>
      </c>
      <c r="G11" s="236">
        <v>544330</v>
      </c>
      <c r="H11" s="241">
        <v>204029</v>
      </c>
      <c r="I11" s="236">
        <v>147094</v>
      </c>
      <c r="J11" s="236">
        <v>125832</v>
      </c>
      <c r="K11" s="236">
        <v>202871</v>
      </c>
      <c r="L11" s="236">
        <v>90010</v>
      </c>
      <c r="M11" s="236">
        <v>196293</v>
      </c>
      <c r="N11" s="240">
        <v>209947</v>
      </c>
    </row>
    <row r="12" spans="1:14" ht="21.75" customHeight="1">
      <c r="A12" s="188" t="s">
        <v>37</v>
      </c>
      <c r="B12" s="236">
        <v>1918183</v>
      </c>
      <c r="C12" s="236">
        <v>645676</v>
      </c>
      <c r="D12" s="236">
        <v>1265797</v>
      </c>
      <c r="E12" s="261">
        <v>4910489</v>
      </c>
      <c r="F12" s="236">
        <v>1114183</v>
      </c>
      <c r="G12" s="236">
        <v>641809</v>
      </c>
      <c r="H12" s="241">
        <v>305786</v>
      </c>
      <c r="I12" s="236">
        <v>195857</v>
      </c>
      <c r="J12" s="236">
        <v>96199</v>
      </c>
      <c r="K12" s="236">
        <v>76948</v>
      </c>
      <c r="L12" s="236">
        <v>42745</v>
      </c>
      <c r="M12" s="236">
        <v>315622</v>
      </c>
      <c r="N12" s="240">
        <v>718949</v>
      </c>
    </row>
    <row r="13" spans="1:14" ht="21.75" customHeight="1">
      <c r="A13" s="188" t="s">
        <v>59</v>
      </c>
      <c r="B13" s="236">
        <v>1261199</v>
      </c>
      <c r="C13" s="236">
        <v>78801</v>
      </c>
      <c r="D13" s="236">
        <v>47610</v>
      </c>
      <c r="E13" s="261">
        <v>5196488</v>
      </c>
      <c r="F13" s="236">
        <v>56254</v>
      </c>
      <c r="G13" s="236">
        <v>104267</v>
      </c>
      <c r="H13" s="241">
        <v>138754</v>
      </c>
      <c r="I13" s="236">
        <v>157534</v>
      </c>
      <c r="J13" s="236">
        <v>1036217</v>
      </c>
      <c r="K13" s="236">
        <v>503804</v>
      </c>
      <c r="L13" s="236">
        <v>750448</v>
      </c>
      <c r="M13" s="236">
        <v>29731</v>
      </c>
      <c r="N13" s="240">
        <v>24828</v>
      </c>
    </row>
    <row r="14" spans="1:14" ht="21.75" customHeight="1">
      <c r="A14" s="188" t="s">
        <v>38</v>
      </c>
      <c r="B14" s="236">
        <v>81747</v>
      </c>
      <c r="C14" s="236">
        <v>14147</v>
      </c>
      <c r="D14" s="236">
        <v>33512</v>
      </c>
      <c r="E14" s="261">
        <v>86689</v>
      </c>
      <c r="F14" s="236">
        <v>44498</v>
      </c>
      <c r="G14" s="236">
        <v>23198</v>
      </c>
      <c r="H14" s="241">
        <v>15350</v>
      </c>
      <c r="I14" s="236">
        <v>7928</v>
      </c>
      <c r="J14" s="236">
        <v>3788</v>
      </c>
      <c r="K14" s="236">
        <v>4945</v>
      </c>
      <c r="L14" s="236">
        <v>2100</v>
      </c>
      <c r="M14" s="236">
        <v>6841</v>
      </c>
      <c r="N14" s="240">
        <v>9890</v>
      </c>
    </row>
    <row r="15" spans="1:14" ht="21.75" customHeight="1">
      <c r="A15" s="188" t="s">
        <v>39</v>
      </c>
      <c r="B15" s="236">
        <v>1711982.103</v>
      </c>
      <c r="C15" s="236">
        <v>119392</v>
      </c>
      <c r="D15" s="236">
        <v>403441</v>
      </c>
      <c r="E15" s="261">
        <v>1208741</v>
      </c>
      <c r="F15" s="236">
        <v>808635</v>
      </c>
      <c r="G15" s="236">
        <v>203943</v>
      </c>
      <c r="H15" s="241">
        <v>303124</v>
      </c>
      <c r="I15" s="236">
        <v>179401</v>
      </c>
      <c r="J15" s="236">
        <v>137861</v>
      </c>
      <c r="K15" s="236">
        <v>157229</v>
      </c>
      <c r="L15" s="236">
        <v>139362</v>
      </c>
      <c r="M15" s="236">
        <v>213102</v>
      </c>
      <c r="N15" s="240">
        <v>362513</v>
      </c>
    </row>
    <row r="16" spans="1:14" ht="21.75" customHeight="1">
      <c r="A16" s="188" t="s">
        <v>40</v>
      </c>
      <c r="B16" s="236">
        <v>2016080.145</v>
      </c>
      <c r="C16" s="236">
        <v>630974</v>
      </c>
      <c r="D16" s="236">
        <v>1151291</v>
      </c>
      <c r="E16" s="261">
        <v>3215874</v>
      </c>
      <c r="F16" s="236">
        <v>1087356</v>
      </c>
      <c r="G16" s="236">
        <v>825089</v>
      </c>
      <c r="H16" s="241">
        <v>253027</v>
      </c>
      <c r="I16" s="236">
        <v>296713</v>
      </c>
      <c r="J16" s="236">
        <v>83908</v>
      </c>
      <c r="K16" s="236">
        <v>66659</v>
      </c>
      <c r="L16" s="236">
        <v>51524</v>
      </c>
      <c r="M16" s="236">
        <v>219610</v>
      </c>
      <c r="N16" s="240">
        <v>224736</v>
      </c>
    </row>
    <row r="17" spans="1:14" ht="21.75" customHeight="1">
      <c r="A17" s="188" t="s">
        <v>41</v>
      </c>
      <c r="B17" s="236">
        <v>7252515.139</v>
      </c>
      <c r="C17" s="236">
        <v>1704979</v>
      </c>
      <c r="D17" s="236">
        <v>2818105</v>
      </c>
      <c r="E17" s="261">
        <v>9958136</v>
      </c>
      <c r="F17" s="236">
        <v>3933669</v>
      </c>
      <c r="G17" s="236">
        <v>1573031</v>
      </c>
      <c r="H17" s="241">
        <v>1552335</v>
      </c>
      <c r="I17" s="236">
        <v>679696</v>
      </c>
      <c r="J17" s="236">
        <v>250384</v>
      </c>
      <c r="K17" s="236">
        <v>152652</v>
      </c>
      <c r="L17" s="236">
        <v>186322</v>
      </c>
      <c r="M17" s="236">
        <v>604154</v>
      </c>
      <c r="N17" s="240">
        <v>608174</v>
      </c>
    </row>
    <row r="18" spans="1:14" ht="21.75" customHeight="1">
      <c r="A18" s="188" t="s">
        <v>60</v>
      </c>
      <c r="B18" s="236">
        <v>3844565.348</v>
      </c>
      <c r="C18" s="236">
        <v>856664</v>
      </c>
      <c r="D18" s="236">
        <v>1627797</v>
      </c>
      <c r="E18" s="261">
        <v>6057601</v>
      </c>
      <c r="F18" s="236">
        <v>2856373</v>
      </c>
      <c r="G18" s="236">
        <v>1226970</v>
      </c>
      <c r="H18" s="241">
        <v>1084037</v>
      </c>
      <c r="I18" s="236">
        <v>438697</v>
      </c>
      <c r="J18" s="236">
        <v>364815</v>
      </c>
      <c r="K18" s="236">
        <v>383247</v>
      </c>
      <c r="L18" s="236">
        <v>178369</v>
      </c>
      <c r="M18" s="236">
        <v>492251</v>
      </c>
      <c r="N18" s="240">
        <v>675759</v>
      </c>
    </row>
    <row r="19" spans="1:14" ht="21.75" customHeight="1">
      <c r="A19" s="188" t="s">
        <v>42</v>
      </c>
      <c r="B19" s="236">
        <v>2244016.483</v>
      </c>
      <c r="C19" s="236">
        <v>97072</v>
      </c>
      <c r="D19" s="236">
        <v>542879</v>
      </c>
      <c r="E19" s="261">
        <v>1527492</v>
      </c>
      <c r="F19" s="236">
        <v>452418</v>
      </c>
      <c r="G19" s="236">
        <v>132440</v>
      </c>
      <c r="H19" s="241">
        <v>119406</v>
      </c>
      <c r="I19" s="236">
        <v>96923</v>
      </c>
      <c r="J19" s="236">
        <v>9782</v>
      </c>
      <c r="K19" s="236">
        <v>139185</v>
      </c>
      <c r="L19" s="236">
        <v>20585</v>
      </c>
      <c r="M19" s="236">
        <v>17381</v>
      </c>
      <c r="N19" s="240">
        <v>60567</v>
      </c>
    </row>
    <row r="20" spans="1:14" ht="21.75" customHeight="1">
      <c r="A20" s="188" t="s">
        <v>221</v>
      </c>
      <c r="B20" s="236">
        <v>22886.945</v>
      </c>
      <c r="C20" s="236">
        <v>2210</v>
      </c>
      <c r="D20" s="236">
        <v>11499</v>
      </c>
      <c r="E20" s="261">
        <v>54006</v>
      </c>
      <c r="F20" s="236">
        <v>9753</v>
      </c>
      <c r="G20" s="236">
        <v>31528</v>
      </c>
      <c r="H20" s="241">
        <v>9454</v>
      </c>
      <c r="I20" s="236">
        <v>7722</v>
      </c>
      <c r="J20" s="236">
        <v>2000</v>
      </c>
      <c r="K20" s="236">
        <v>308</v>
      </c>
      <c r="L20" s="236">
        <v>1771</v>
      </c>
      <c r="M20" s="236">
        <v>4993</v>
      </c>
      <c r="N20" s="240">
        <v>700</v>
      </c>
    </row>
    <row r="21" spans="1:14" ht="21.75" customHeight="1">
      <c r="A21" s="188" t="s">
        <v>43</v>
      </c>
      <c r="B21" s="236">
        <v>4922492</v>
      </c>
      <c r="C21" s="236">
        <v>120467</v>
      </c>
      <c r="D21" s="236">
        <v>4118474</v>
      </c>
      <c r="E21" s="261">
        <v>1321183</v>
      </c>
      <c r="F21" s="236">
        <v>722341</v>
      </c>
      <c r="G21" s="236">
        <v>983753</v>
      </c>
      <c r="H21" s="244">
        <v>214846</v>
      </c>
      <c r="I21" s="236">
        <v>400519</v>
      </c>
      <c r="J21" s="236">
        <v>198446</v>
      </c>
      <c r="K21" s="236">
        <v>13592</v>
      </c>
      <c r="L21" s="236">
        <v>296025</v>
      </c>
      <c r="M21" s="236">
        <v>80575</v>
      </c>
      <c r="N21" s="240">
        <v>1941571</v>
      </c>
    </row>
    <row r="22" spans="1:14" ht="21.75" customHeight="1">
      <c r="A22" s="188" t="s">
        <v>44</v>
      </c>
      <c r="B22" s="236">
        <v>1712746.637</v>
      </c>
      <c r="C22" s="236">
        <v>1920979</v>
      </c>
      <c r="D22" s="236">
        <v>5819642</v>
      </c>
      <c r="E22" s="261">
        <v>8318525</v>
      </c>
      <c r="F22" s="236">
        <v>3513131</v>
      </c>
      <c r="G22" s="236">
        <v>1315553</v>
      </c>
      <c r="H22" s="241">
        <v>591712</v>
      </c>
      <c r="I22" s="236">
        <v>514068</v>
      </c>
      <c r="J22" s="236">
        <v>320091</v>
      </c>
      <c r="K22" s="236">
        <v>366688</v>
      </c>
      <c r="L22" s="236">
        <v>158077</v>
      </c>
      <c r="M22" s="236">
        <v>1339156</v>
      </c>
      <c r="N22" s="240">
        <v>1783516</v>
      </c>
    </row>
    <row r="23" spans="1:14" ht="21.75" customHeight="1">
      <c r="A23" s="188" t="s">
        <v>45</v>
      </c>
      <c r="B23" s="236">
        <v>5299427.182</v>
      </c>
      <c r="C23" s="236">
        <v>1112345</v>
      </c>
      <c r="D23" s="236">
        <v>1794199</v>
      </c>
      <c r="E23" s="261">
        <v>5675664</v>
      </c>
      <c r="F23" s="236">
        <v>1999278</v>
      </c>
      <c r="G23" s="236">
        <v>953805</v>
      </c>
      <c r="H23" s="241">
        <v>663069</v>
      </c>
      <c r="I23" s="236">
        <v>348433</v>
      </c>
      <c r="J23" s="236">
        <v>265473</v>
      </c>
      <c r="K23" s="236">
        <v>226836</v>
      </c>
      <c r="L23" s="236">
        <v>128736</v>
      </c>
      <c r="M23" s="236">
        <v>359127</v>
      </c>
      <c r="N23" s="240">
        <v>562964</v>
      </c>
    </row>
    <row r="24" spans="1:14" ht="21.75" customHeight="1" thickBot="1">
      <c r="A24" s="189" t="s">
        <v>62</v>
      </c>
      <c r="B24" s="236">
        <v>5742500</v>
      </c>
      <c r="C24" s="245">
        <v>207400</v>
      </c>
      <c r="D24" s="245">
        <v>910400</v>
      </c>
      <c r="E24" s="263">
        <v>5003400</v>
      </c>
      <c r="F24" s="245">
        <v>318700</v>
      </c>
      <c r="G24" s="245">
        <v>868600</v>
      </c>
      <c r="H24" s="247">
        <v>992000</v>
      </c>
      <c r="I24" s="245">
        <v>486000</v>
      </c>
      <c r="J24" s="245">
        <v>623600</v>
      </c>
      <c r="K24" s="245">
        <v>379800</v>
      </c>
      <c r="L24" s="245">
        <v>262300</v>
      </c>
      <c r="M24" s="245">
        <v>175000</v>
      </c>
      <c r="N24" s="246">
        <v>0</v>
      </c>
    </row>
    <row r="25" spans="1:14" ht="21.75" customHeight="1" thickBot="1">
      <c r="A25" s="186" t="s">
        <v>63</v>
      </c>
      <c r="B25" s="248">
        <f>SUM(B4:B24)</f>
        <v>109339883.71899998</v>
      </c>
      <c r="C25" s="245">
        <f aca="true" t="shared" si="0" ref="C25:J25">SUM(C4:C24)</f>
        <v>30012036</v>
      </c>
      <c r="D25" s="245">
        <f t="shared" si="0"/>
        <v>58495809</v>
      </c>
      <c r="E25" s="263">
        <f t="shared" si="0"/>
        <v>180375956</v>
      </c>
      <c r="F25" s="245">
        <f t="shared" si="0"/>
        <v>57374734</v>
      </c>
      <c r="G25" s="245">
        <f t="shared" si="0"/>
        <v>32576839</v>
      </c>
      <c r="H25" s="247">
        <f t="shared" si="0"/>
        <v>18424765</v>
      </c>
      <c r="I25" s="245">
        <f t="shared" si="0"/>
        <v>12660309</v>
      </c>
      <c r="J25" s="245">
        <f t="shared" si="0"/>
        <v>7008592</v>
      </c>
      <c r="K25" s="245">
        <f>SUM(K4:K24)</f>
        <v>6592068</v>
      </c>
      <c r="L25" s="245">
        <f>SUM(L4:L24)</f>
        <v>4130361</v>
      </c>
      <c r="M25" s="245">
        <f>SUM(M4:M24)</f>
        <v>13869461</v>
      </c>
      <c r="N25" s="246">
        <f>SUM(N4:N24)</f>
        <v>24286137</v>
      </c>
    </row>
    <row r="26" spans="1:14" ht="21.75" customHeight="1">
      <c r="A26" s="5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</row>
    <row r="27" spans="1:14" s="303" customFormat="1" ht="21.75" customHeight="1" thickBot="1">
      <c r="A27" s="319" t="s">
        <v>343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 t="s">
        <v>71</v>
      </c>
    </row>
    <row r="28" spans="1:14" ht="21.75" customHeight="1">
      <c r="A28" s="190" t="s">
        <v>46</v>
      </c>
      <c r="B28" s="251">
        <v>722774.276</v>
      </c>
      <c r="C28" s="251">
        <v>294591</v>
      </c>
      <c r="D28" s="251">
        <v>363091</v>
      </c>
      <c r="E28" s="264">
        <v>768593</v>
      </c>
      <c r="F28" s="251">
        <v>384597</v>
      </c>
      <c r="G28" s="251">
        <v>290790</v>
      </c>
      <c r="H28" s="253">
        <v>230447</v>
      </c>
      <c r="I28" s="251">
        <v>166905</v>
      </c>
      <c r="J28" s="251">
        <v>119163</v>
      </c>
      <c r="K28" s="251">
        <v>110774</v>
      </c>
      <c r="L28" s="251">
        <v>78436</v>
      </c>
      <c r="M28" s="251">
        <v>153280</v>
      </c>
      <c r="N28" s="252">
        <v>205599</v>
      </c>
    </row>
    <row r="29" spans="1:14" ht="21.75" customHeight="1">
      <c r="A29" s="188" t="s">
        <v>47</v>
      </c>
      <c r="B29" s="236">
        <v>15650775.297</v>
      </c>
      <c r="C29" s="236">
        <v>5276948</v>
      </c>
      <c r="D29" s="236">
        <v>7098457</v>
      </c>
      <c r="E29" s="261">
        <v>21596668</v>
      </c>
      <c r="F29" s="236">
        <v>6166407</v>
      </c>
      <c r="G29" s="236">
        <v>4795218</v>
      </c>
      <c r="H29" s="241">
        <v>2004701</v>
      </c>
      <c r="I29" s="236">
        <v>1240250</v>
      </c>
      <c r="J29" s="236">
        <v>1114822</v>
      </c>
      <c r="K29" s="236">
        <v>1051664</v>
      </c>
      <c r="L29" s="236">
        <v>520878</v>
      </c>
      <c r="M29" s="236">
        <v>1287338</v>
      </c>
      <c r="N29" s="240">
        <v>4207301</v>
      </c>
    </row>
    <row r="30" spans="1:14" ht="21.75" customHeight="1">
      <c r="A30" s="188" t="s">
        <v>48</v>
      </c>
      <c r="B30" s="236">
        <v>25685432.01</v>
      </c>
      <c r="C30" s="236">
        <v>6134763</v>
      </c>
      <c r="D30" s="236">
        <v>10105239</v>
      </c>
      <c r="E30" s="261">
        <v>29857469</v>
      </c>
      <c r="F30" s="236">
        <v>12449851</v>
      </c>
      <c r="G30" s="236">
        <v>7926481</v>
      </c>
      <c r="H30" s="241">
        <v>4988190</v>
      </c>
      <c r="I30" s="236">
        <v>3527740</v>
      </c>
      <c r="J30" s="236">
        <v>1797763</v>
      </c>
      <c r="K30" s="236">
        <v>1653691</v>
      </c>
      <c r="L30" s="236">
        <v>1003045</v>
      </c>
      <c r="M30" s="236">
        <v>2546945</v>
      </c>
      <c r="N30" s="240">
        <v>4285613</v>
      </c>
    </row>
    <row r="31" spans="1:14" ht="21.75" customHeight="1">
      <c r="A31" s="188" t="s">
        <v>49</v>
      </c>
      <c r="B31" s="236">
        <v>12611306.884</v>
      </c>
      <c r="C31" s="236">
        <v>3660175</v>
      </c>
      <c r="D31" s="236">
        <v>4624409</v>
      </c>
      <c r="E31" s="261">
        <v>20142706</v>
      </c>
      <c r="F31" s="236">
        <v>6253808</v>
      </c>
      <c r="G31" s="236">
        <v>3595932</v>
      </c>
      <c r="H31" s="241">
        <v>1993085</v>
      </c>
      <c r="I31" s="236">
        <v>2058337</v>
      </c>
      <c r="J31" s="236">
        <v>787205</v>
      </c>
      <c r="K31" s="236">
        <v>598131</v>
      </c>
      <c r="L31" s="236">
        <v>322265</v>
      </c>
      <c r="M31" s="236">
        <v>1130164</v>
      </c>
      <c r="N31" s="240">
        <v>2218352</v>
      </c>
    </row>
    <row r="32" spans="1:14" ht="21.75" customHeight="1">
      <c r="A32" s="188" t="s">
        <v>50</v>
      </c>
      <c r="B32" s="236">
        <v>176918.338</v>
      </c>
      <c r="C32" s="236">
        <v>204318</v>
      </c>
      <c r="D32" s="236">
        <v>109726</v>
      </c>
      <c r="E32" s="261">
        <v>343032</v>
      </c>
      <c r="F32" s="236">
        <v>154372</v>
      </c>
      <c r="G32" s="236">
        <v>199409</v>
      </c>
      <c r="H32" s="241">
        <v>12018</v>
      </c>
      <c r="I32" s="236">
        <v>44313</v>
      </c>
      <c r="J32" s="236">
        <v>226</v>
      </c>
      <c r="K32" s="236">
        <v>151</v>
      </c>
      <c r="L32" s="242">
        <v>0</v>
      </c>
      <c r="M32" s="236">
        <v>32198</v>
      </c>
      <c r="N32" s="254">
        <v>24112</v>
      </c>
    </row>
    <row r="33" spans="1:14" ht="21.75" customHeight="1">
      <c r="A33" s="188" t="s">
        <v>51</v>
      </c>
      <c r="B33" s="236">
        <v>1603952.307</v>
      </c>
      <c r="C33" s="236">
        <v>471930</v>
      </c>
      <c r="D33" s="236">
        <v>600904</v>
      </c>
      <c r="E33" s="261">
        <v>2859593</v>
      </c>
      <c r="F33" s="236">
        <v>1387835</v>
      </c>
      <c r="G33" s="236">
        <v>982545</v>
      </c>
      <c r="H33" s="241">
        <v>151511</v>
      </c>
      <c r="I33" s="236">
        <v>137246</v>
      </c>
      <c r="J33" s="236">
        <v>366330</v>
      </c>
      <c r="K33" s="236">
        <v>587106</v>
      </c>
      <c r="L33" s="236">
        <v>241563</v>
      </c>
      <c r="M33" s="236">
        <v>913780</v>
      </c>
      <c r="N33" s="240">
        <v>1290834</v>
      </c>
    </row>
    <row r="34" spans="1:14" ht="21.75" customHeight="1">
      <c r="A34" s="188" t="s">
        <v>52</v>
      </c>
      <c r="B34" s="236">
        <v>2474673.704</v>
      </c>
      <c r="C34" s="236">
        <v>747321</v>
      </c>
      <c r="D34" s="236">
        <v>3020794</v>
      </c>
      <c r="E34" s="261">
        <v>3547191</v>
      </c>
      <c r="F34" s="236">
        <v>597542</v>
      </c>
      <c r="G34" s="236">
        <v>767316</v>
      </c>
      <c r="H34" s="241">
        <v>249564</v>
      </c>
      <c r="I34" s="236">
        <v>245829</v>
      </c>
      <c r="J34" s="236">
        <v>106447</v>
      </c>
      <c r="K34" s="236">
        <v>136082</v>
      </c>
      <c r="L34" s="236">
        <v>107734</v>
      </c>
      <c r="M34" s="236">
        <v>141532</v>
      </c>
      <c r="N34" s="240">
        <v>318394</v>
      </c>
    </row>
    <row r="35" spans="1:14" ht="21.75" customHeight="1">
      <c r="A35" s="188" t="s">
        <v>53</v>
      </c>
      <c r="B35" s="236">
        <v>19464423.825</v>
      </c>
      <c r="C35" s="236">
        <v>5093435</v>
      </c>
      <c r="D35" s="236">
        <v>16542909</v>
      </c>
      <c r="E35" s="261">
        <v>40811259</v>
      </c>
      <c r="F35" s="236">
        <v>12614828</v>
      </c>
      <c r="G35" s="236">
        <v>3650294</v>
      </c>
      <c r="H35" s="241">
        <v>3278904</v>
      </c>
      <c r="I35" s="236">
        <v>1315380</v>
      </c>
      <c r="J35" s="236">
        <v>608484</v>
      </c>
      <c r="K35" s="236">
        <v>488541</v>
      </c>
      <c r="L35" s="236">
        <v>405199</v>
      </c>
      <c r="M35" s="236">
        <v>2316720</v>
      </c>
      <c r="N35" s="240">
        <v>3324480</v>
      </c>
    </row>
    <row r="36" spans="1:14" ht="21.75" customHeight="1">
      <c r="A36" s="188" t="s">
        <v>54</v>
      </c>
      <c r="B36" s="236">
        <v>4199376.129</v>
      </c>
      <c r="C36" s="236">
        <v>933967</v>
      </c>
      <c r="D36" s="236">
        <v>1309434</v>
      </c>
      <c r="E36" s="261">
        <v>5792291</v>
      </c>
      <c r="F36" s="236">
        <v>1720212</v>
      </c>
      <c r="G36" s="236">
        <v>1969354</v>
      </c>
      <c r="H36" s="241">
        <v>629253</v>
      </c>
      <c r="I36" s="236">
        <v>465831</v>
      </c>
      <c r="J36" s="236">
        <v>416897</v>
      </c>
      <c r="K36" s="236">
        <v>373534</v>
      </c>
      <c r="L36" s="236">
        <v>286630</v>
      </c>
      <c r="M36" s="236">
        <v>529858</v>
      </c>
      <c r="N36" s="240">
        <v>1077982</v>
      </c>
    </row>
    <row r="37" spans="1:14" ht="21.75" customHeight="1">
      <c r="A37" s="188" t="s">
        <v>55</v>
      </c>
      <c r="B37" s="236">
        <v>15879100.592</v>
      </c>
      <c r="C37" s="236">
        <v>3100905</v>
      </c>
      <c r="D37" s="236">
        <v>6832323</v>
      </c>
      <c r="E37" s="261">
        <v>32548426</v>
      </c>
      <c r="F37" s="236">
        <v>7858623</v>
      </c>
      <c r="G37" s="236">
        <v>4432553</v>
      </c>
      <c r="H37" s="241">
        <v>2411679</v>
      </c>
      <c r="I37" s="236">
        <v>1246594</v>
      </c>
      <c r="J37" s="236">
        <v>968662</v>
      </c>
      <c r="K37" s="236">
        <v>698541</v>
      </c>
      <c r="L37" s="236">
        <v>584271</v>
      </c>
      <c r="M37" s="236">
        <v>2414074</v>
      </c>
      <c r="N37" s="240">
        <v>4096806</v>
      </c>
    </row>
    <row r="38" spans="1:14" ht="21.75" customHeight="1">
      <c r="A38" s="188" t="s">
        <v>56</v>
      </c>
      <c r="B38" s="242">
        <v>0</v>
      </c>
      <c r="C38" s="242" t="s">
        <v>402</v>
      </c>
      <c r="D38" s="242">
        <v>0</v>
      </c>
      <c r="E38" s="262">
        <v>27915</v>
      </c>
      <c r="F38" s="242" t="s">
        <v>402</v>
      </c>
      <c r="G38" s="242" t="s">
        <v>402</v>
      </c>
      <c r="H38" s="256">
        <v>0</v>
      </c>
      <c r="I38" s="242" t="s">
        <v>402</v>
      </c>
      <c r="J38" s="242">
        <v>0</v>
      </c>
      <c r="K38" s="242">
        <v>0</v>
      </c>
      <c r="L38" s="242">
        <v>0</v>
      </c>
      <c r="M38" s="236">
        <v>311</v>
      </c>
      <c r="N38" s="240">
        <v>0</v>
      </c>
    </row>
    <row r="39" spans="1:14" ht="21.75" customHeight="1">
      <c r="A39" s="188" t="s">
        <v>57</v>
      </c>
      <c r="B39" s="236">
        <v>6872909.468</v>
      </c>
      <c r="C39" s="236">
        <v>2217735</v>
      </c>
      <c r="D39" s="236">
        <v>2103927</v>
      </c>
      <c r="E39" s="261">
        <v>13130411</v>
      </c>
      <c r="F39" s="236">
        <v>3585090</v>
      </c>
      <c r="G39" s="236">
        <v>2389722</v>
      </c>
      <c r="H39" s="241">
        <v>1458070</v>
      </c>
      <c r="I39" s="236">
        <v>1400407</v>
      </c>
      <c r="J39" s="236">
        <v>486776</v>
      </c>
      <c r="K39" s="236">
        <v>517063</v>
      </c>
      <c r="L39" s="236">
        <v>263174</v>
      </c>
      <c r="M39" s="236">
        <v>1104617</v>
      </c>
      <c r="N39" s="255">
        <v>1373313</v>
      </c>
    </row>
    <row r="40" spans="1:14" ht="21.75" customHeight="1" thickBot="1">
      <c r="A40" s="188" t="s">
        <v>58</v>
      </c>
      <c r="B40" s="236">
        <v>168014.468</v>
      </c>
      <c r="C40" s="236">
        <v>138750</v>
      </c>
      <c r="D40" s="236">
        <v>132</v>
      </c>
      <c r="E40" s="261">
        <v>1224687</v>
      </c>
      <c r="F40" s="242" t="s">
        <v>402</v>
      </c>
      <c r="G40" s="242" t="s">
        <v>402</v>
      </c>
      <c r="H40" s="241">
        <v>107815</v>
      </c>
      <c r="I40" s="242" t="s">
        <v>402</v>
      </c>
      <c r="J40" s="236">
        <v>12161</v>
      </c>
      <c r="K40" s="242">
        <v>1</v>
      </c>
      <c r="L40" s="236">
        <v>103012</v>
      </c>
      <c r="M40" s="236">
        <v>536609</v>
      </c>
      <c r="N40" s="254">
        <v>0</v>
      </c>
    </row>
    <row r="41" spans="1:14" ht="21.75" customHeight="1" thickBot="1">
      <c r="A41" s="191" t="s">
        <v>64</v>
      </c>
      <c r="B41" s="248">
        <f aca="true" t="shared" si="1" ref="B41:J41">SUM(B28:B40)</f>
        <v>105509657.29799998</v>
      </c>
      <c r="C41" s="248">
        <f t="shared" si="1"/>
        <v>28274838</v>
      </c>
      <c r="D41" s="248">
        <f t="shared" si="1"/>
        <v>52711345</v>
      </c>
      <c r="E41" s="265">
        <f t="shared" si="1"/>
        <v>172650241</v>
      </c>
      <c r="F41" s="248">
        <f t="shared" si="1"/>
        <v>53173165</v>
      </c>
      <c r="G41" s="248">
        <f t="shared" si="1"/>
        <v>30999614</v>
      </c>
      <c r="H41" s="258">
        <f t="shared" si="1"/>
        <v>17515237</v>
      </c>
      <c r="I41" s="248">
        <f t="shared" si="1"/>
        <v>11848832</v>
      </c>
      <c r="J41" s="248">
        <f t="shared" si="1"/>
        <v>6784936</v>
      </c>
      <c r="K41" s="248">
        <f>SUM(K28:K40)</f>
        <v>6215279</v>
      </c>
      <c r="L41" s="248">
        <f>SUM(L28:L40)</f>
        <v>3916207</v>
      </c>
      <c r="M41" s="248">
        <f>SUM(M28:M40)</f>
        <v>13107426</v>
      </c>
      <c r="N41" s="257">
        <f>SUM(N28:N40)</f>
        <v>22422786</v>
      </c>
    </row>
  </sheetData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SheetLayoutView="100" workbookViewId="0" topLeftCell="A1">
      <selection activeCell="A3" sqref="A3"/>
    </sheetView>
  </sheetViews>
  <sheetFormatPr defaultColWidth="8.796875" defaultRowHeight="12.75"/>
  <cols>
    <col min="1" max="1" width="11.296875" style="0" customWidth="1"/>
    <col min="2" max="8" width="11.09765625" style="0" customWidth="1"/>
    <col min="9" max="16384" width="11.296875" style="0" customWidth="1"/>
  </cols>
  <sheetData>
    <row r="1" s="16" customFormat="1" ht="18" customHeight="1">
      <c r="A1" s="307" t="s">
        <v>417</v>
      </c>
    </row>
    <row r="2" spans="1:8" ht="18" customHeight="1" thickBot="1">
      <c r="A2" s="308" t="s">
        <v>263</v>
      </c>
      <c r="H2" s="7" t="s">
        <v>346</v>
      </c>
    </row>
    <row r="3" spans="1:8" s="17" customFormat="1" ht="18" customHeight="1">
      <c r="A3" s="78"/>
      <c r="B3" s="325" t="s">
        <v>265</v>
      </c>
      <c r="C3" s="325" t="s">
        <v>266</v>
      </c>
      <c r="D3" s="325" t="s">
        <v>267</v>
      </c>
      <c r="E3" s="325" t="s">
        <v>268</v>
      </c>
      <c r="F3" s="325" t="s">
        <v>269</v>
      </c>
      <c r="G3" s="325" t="s">
        <v>270</v>
      </c>
      <c r="H3" s="326" t="s">
        <v>271</v>
      </c>
    </row>
    <row r="4" spans="1:9" ht="18" customHeight="1">
      <c r="A4" s="73" t="s">
        <v>70</v>
      </c>
      <c r="B4" s="200">
        <v>387.24</v>
      </c>
      <c r="C4" s="200">
        <v>31.12</v>
      </c>
      <c r="D4" s="200">
        <v>11.63</v>
      </c>
      <c r="E4" s="200">
        <v>42.49</v>
      </c>
      <c r="F4" s="200">
        <v>99.92</v>
      </c>
      <c r="G4" s="201">
        <v>13.06</v>
      </c>
      <c r="H4" s="74">
        <f>B4-(SUM(C4:G4))</f>
        <v>189.01999999999998</v>
      </c>
      <c r="I4" s="23"/>
    </row>
    <row r="5" spans="1:9" ht="18" customHeight="1">
      <c r="A5" s="73" t="s">
        <v>76</v>
      </c>
      <c r="B5" s="200">
        <v>35.86</v>
      </c>
      <c r="C5" s="200">
        <v>3.9</v>
      </c>
      <c r="D5" s="200">
        <v>5.67</v>
      </c>
      <c r="E5" s="200">
        <v>14.53</v>
      </c>
      <c r="F5" s="75" t="s">
        <v>106</v>
      </c>
      <c r="G5" s="201">
        <v>3.1</v>
      </c>
      <c r="H5" s="74">
        <f aca="true" t="shared" si="0" ref="H5:H16">B5-(SUM(C5:G5))</f>
        <v>8.659999999999997</v>
      </c>
      <c r="I5" s="23"/>
    </row>
    <row r="6" spans="1:9" ht="18" customHeight="1">
      <c r="A6" s="73" t="s">
        <v>77</v>
      </c>
      <c r="B6" s="200">
        <v>50.45</v>
      </c>
      <c r="C6" s="200">
        <v>10.75</v>
      </c>
      <c r="D6" s="200">
        <v>3.46</v>
      </c>
      <c r="E6" s="200">
        <v>16.63</v>
      </c>
      <c r="F6" s="272">
        <v>0</v>
      </c>
      <c r="G6" s="200">
        <v>4.52</v>
      </c>
      <c r="H6" s="74">
        <f t="shared" si="0"/>
        <v>15.090000000000003</v>
      </c>
      <c r="I6" s="23"/>
    </row>
    <row r="7" spans="1:9" ht="18" customHeight="1">
      <c r="A7" s="73" t="s">
        <v>155</v>
      </c>
      <c r="B7" s="200">
        <v>918.47</v>
      </c>
      <c r="C7" s="200">
        <v>58.8</v>
      </c>
      <c r="D7" s="200">
        <v>27.97</v>
      </c>
      <c r="E7" s="200">
        <v>55.09</v>
      </c>
      <c r="F7" s="200">
        <v>245.71</v>
      </c>
      <c r="G7" s="200">
        <v>36.9</v>
      </c>
      <c r="H7" s="74">
        <f t="shared" si="0"/>
        <v>494</v>
      </c>
      <c r="I7" s="23"/>
    </row>
    <row r="8" spans="1:9" ht="18" customHeight="1">
      <c r="A8" s="73" t="s">
        <v>68</v>
      </c>
      <c r="B8" s="200">
        <v>86.01</v>
      </c>
      <c r="C8" s="200">
        <v>33.09</v>
      </c>
      <c r="D8" s="200">
        <v>6.52</v>
      </c>
      <c r="E8" s="200">
        <v>22.49</v>
      </c>
      <c r="F8" s="200">
        <v>0.16</v>
      </c>
      <c r="G8" s="200">
        <v>3.9</v>
      </c>
      <c r="H8" s="74">
        <f t="shared" si="0"/>
        <v>19.85000000000001</v>
      </c>
      <c r="I8" s="23"/>
    </row>
    <row r="9" spans="1:9" ht="18" customHeight="1">
      <c r="A9" s="76" t="s">
        <v>79</v>
      </c>
      <c r="B9" s="202">
        <v>75.78</v>
      </c>
      <c r="C9" s="202">
        <v>22.29</v>
      </c>
      <c r="D9" s="202">
        <v>10.27</v>
      </c>
      <c r="E9" s="202">
        <v>16.47</v>
      </c>
      <c r="F9" s="202">
        <v>1.24</v>
      </c>
      <c r="G9" s="202">
        <v>3.35</v>
      </c>
      <c r="H9" s="74">
        <f t="shared" si="0"/>
        <v>22.159999999999997</v>
      </c>
      <c r="I9" s="23"/>
    </row>
    <row r="10" spans="1:9" ht="18" customHeight="1">
      <c r="A10" s="73" t="s">
        <v>75</v>
      </c>
      <c r="B10" s="200">
        <v>16.34</v>
      </c>
      <c r="C10" s="200">
        <v>0.39</v>
      </c>
      <c r="D10" s="200">
        <v>0.72</v>
      </c>
      <c r="E10" s="200">
        <v>6.02</v>
      </c>
      <c r="F10" s="200">
        <v>0.01</v>
      </c>
      <c r="G10" s="200">
        <v>1.17</v>
      </c>
      <c r="H10" s="74">
        <f t="shared" si="0"/>
        <v>8.030000000000001</v>
      </c>
      <c r="I10" s="23"/>
    </row>
    <row r="11" spans="1:9" ht="18" customHeight="1">
      <c r="A11" s="73" t="s">
        <v>74</v>
      </c>
      <c r="B11" s="200">
        <v>13</v>
      </c>
      <c r="C11" s="200">
        <v>1.94</v>
      </c>
      <c r="D11" s="200">
        <v>0.56</v>
      </c>
      <c r="E11" s="200">
        <v>6.21</v>
      </c>
      <c r="F11" s="200">
        <v>0.25</v>
      </c>
      <c r="G11" s="200">
        <v>1.17</v>
      </c>
      <c r="H11" s="74">
        <f t="shared" si="0"/>
        <v>2.869999999999999</v>
      </c>
      <c r="I11" s="23"/>
    </row>
    <row r="12" spans="1:9" ht="18" customHeight="1">
      <c r="A12" s="77" t="s">
        <v>69</v>
      </c>
      <c r="B12" s="203">
        <v>22.53</v>
      </c>
      <c r="C12" s="203">
        <v>5.03</v>
      </c>
      <c r="D12" s="203">
        <v>4.01</v>
      </c>
      <c r="E12" s="203">
        <v>3.77</v>
      </c>
      <c r="F12" s="203">
        <v>0.07</v>
      </c>
      <c r="G12" s="203">
        <v>2.29</v>
      </c>
      <c r="H12" s="74">
        <f t="shared" si="0"/>
        <v>7.360000000000003</v>
      </c>
      <c r="I12" s="23"/>
    </row>
    <row r="13" spans="1:9" ht="18" customHeight="1">
      <c r="A13" s="76" t="s">
        <v>72</v>
      </c>
      <c r="B13" s="200">
        <v>35.98</v>
      </c>
      <c r="C13" s="200">
        <v>7.87</v>
      </c>
      <c r="D13" s="201">
        <v>6.61</v>
      </c>
      <c r="E13" s="200">
        <v>4.67</v>
      </c>
      <c r="F13" s="200">
        <v>4.8</v>
      </c>
      <c r="G13" s="200">
        <v>1.96</v>
      </c>
      <c r="H13" s="74">
        <f>B13-(SUM(C13:G13))</f>
        <v>10.069999999999997</v>
      </c>
      <c r="I13" s="23"/>
    </row>
    <row r="14" spans="1:9" ht="18" customHeight="1">
      <c r="A14" s="73" t="s">
        <v>80</v>
      </c>
      <c r="B14" s="200">
        <v>26.05</v>
      </c>
      <c r="C14" s="200">
        <v>1.71</v>
      </c>
      <c r="D14" s="200">
        <v>2.05</v>
      </c>
      <c r="E14" s="200">
        <v>2.05</v>
      </c>
      <c r="F14" s="200">
        <v>6.89</v>
      </c>
      <c r="G14" s="200">
        <v>1.07</v>
      </c>
      <c r="H14" s="74">
        <f t="shared" si="0"/>
        <v>12.280000000000001</v>
      </c>
      <c r="I14" s="23"/>
    </row>
    <row r="15" spans="1:9" ht="18" customHeight="1">
      <c r="A15" s="76" t="s">
        <v>73</v>
      </c>
      <c r="B15" s="206">
        <v>56.78</v>
      </c>
      <c r="C15" s="206">
        <v>8.24</v>
      </c>
      <c r="D15" s="206">
        <v>4.07</v>
      </c>
      <c r="E15" s="206">
        <v>6.18</v>
      </c>
      <c r="F15" s="206">
        <v>11.66</v>
      </c>
      <c r="G15" s="206">
        <v>1.81</v>
      </c>
      <c r="H15" s="74">
        <f t="shared" si="0"/>
        <v>24.82</v>
      </c>
      <c r="I15" s="23"/>
    </row>
    <row r="16" spans="1:9" ht="18" customHeight="1" thickBot="1">
      <c r="A16" s="79" t="s">
        <v>154</v>
      </c>
      <c r="B16" s="204">
        <v>32.11</v>
      </c>
      <c r="C16" s="204">
        <v>4.89</v>
      </c>
      <c r="D16" s="204">
        <v>4.78</v>
      </c>
      <c r="E16" s="204">
        <v>8.7</v>
      </c>
      <c r="F16" s="204">
        <v>1.42</v>
      </c>
      <c r="G16" s="205">
        <v>2.85</v>
      </c>
      <c r="H16" s="194">
        <f t="shared" si="0"/>
        <v>9.469999999999999</v>
      </c>
      <c r="I16" s="23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SheetLayoutView="100" workbookViewId="0" topLeftCell="A1">
      <selection activeCell="A2" sqref="A2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320" t="s">
        <v>264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 t="s">
        <v>347</v>
      </c>
    </row>
    <row r="2" spans="1:15" s="17" customFormat="1" ht="120" customHeight="1">
      <c r="A2" s="88"/>
      <c r="B2" s="327" t="s">
        <v>272</v>
      </c>
      <c r="C2" s="328" t="s">
        <v>161</v>
      </c>
      <c r="D2" s="328" t="s">
        <v>162</v>
      </c>
      <c r="E2" s="328" t="s">
        <v>273</v>
      </c>
      <c r="F2" s="328" t="s">
        <v>274</v>
      </c>
      <c r="G2" s="329" t="s">
        <v>163</v>
      </c>
      <c r="H2" s="329" t="s">
        <v>275</v>
      </c>
      <c r="I2" s="327" t="s">
        <v>276</v>
      </c>
      <c r="J2" s="329" t="s">
        <v>277</v>
      </c>
      <c r="K2" s="329" t="s">
        <v>278</v>
      </c>
      <c r="L2" s="327" t="s">
        <v>279</v>
      </c>
      <c r="M2" s="329" t="s">
        <v>280</v>
      </c>
      <c r="N2" s="330" t="s">
        <v>281</v>
      </c>
      <c r="O2" s="18"/>
    </row>
    <row r="3" spans="1:15" ht="18" customHeight="1">
      <c r="A3" s="83" t="s">
        <v>70</v>
      </c>
      <c r="B3" s="80">
        <f>SUM(C3:N3)</f>
        <v>5740</v>
      </c>
      <c r="C3" s="207">
        <v>333</v>
      </c>
      <c r="D3" s="207" t="s">
        <v>375</v>
      </c>
      <c r="E3" s="207">
        <v>821</v>
      </c>
      <c r="F3" s="207">
        <v>89</v>
      </c>
      <c r="G3" s="207">
        <v>1903</v>
      </c>
      <c r="H3" s="207">
        <v>44</v>
      </c>
      <c r="I3" s="207">
        <v>120</v>
      </c>
      <c r="J3" s="207">
        <v>341</v>
      </c>
      <c r="K3" s="207">
        <v>228</v>
      </c>
      <c r="L3" s="207">
        <v>934</v>
      </c>
      <c r="M3" s="207">
        <v>710</v>
      </c>
      <c r="N3" s="208">
        <v>217</v>
      </c>
      <c r="O3" s="27"/>
    </row>
    <row r="4" spans="1:15" ht="18" customHeight="1">
      <c r="A4" s="73" t="s">
        <v>127</v>
      </c>
      <c r="B4" s="81">
        <f aca="true" t="shared" si="0" ref="B4:B15">SUM(C4:N4)</f>
        <v>2117</v>
      </c>
      <c r="C4" s="75">
        <v>87</v>
      </c>
      <c r="D4" s="75" t="s">
        <v>106</v>
      </c>
      <c r="E4" s="75">
        <v>245</v>
      </c>
      <c r="F4" s="75">
        <v>29</v>
      </c>
      <c r="G4" s="75">
        <v>501</v>
      </c>
      <c r="H4" s="75">
        <v>19</v>
      </c>
      <c r="I4" s="75">
        <v>30</v>
      </c>
      <c r="J4" s="75">
        <v>111</v>
      </c>
      <c r="K4" s="75">
        <v>18</v>
      </c>
      <c r="L4" s="75">
        <v>390</v>
      </c>
      <c r="M4" s="75">
        <v>25</v>
      </c>
      <c r="N4" s="209">
        <v>662</v>
      </c>
      <c r="O4" s="27"/>
    </row>
    <row r="5" spans="1:15" ht="18" customHeight="1">
      <c r="A5" s="73" t="s">
        <v>77</v>
      </c>
      <c r="B5" s="81">
        <f>SUM(C5:N5)</f>
        <v>2344</v>
      </c>
      <c r="C5" s="75">
        <v>101</v>
      </c>
      <c r="D5" s="273">
        <v>0</v>
      </c>
      <c r="E5" s="75">
        <v>580</v>
      </c>
      <c r="F5" s="75">
        <v>56</v>
      </c>
      <c r="G5" s="75">
        <v>727</v>
      </c>
      <c r="H5" s="75">
        <v>141</v>
      </c>
      <c r="I5" s="273">
        <v>0</v>
      </c>
      <c r="J5" s="75">
        <v>100</v>
      </c>
      <c r="K5" s="75">
        <v>83</v>
      </c>
      <c r="L5" s="75">
        <v>171</v>
      </c>
      <c r="M5" s="75">
        <v>334</v>
      </c>
      <c r="N5" s="209">
        <v>51</v>
      </c>
      <c r="O5" s="27"/>
    </row>
    <row r="6" spans="1:15" ht="18" customHeight="1">
      <c r="A6" s="73" t="s">
        <v>155</v>
      </c>
      <c r="B6" s="81">
        <f>SUM(C6:N6)</f>
        <v>4960</v>
      </c>
      <c r="C6" s="75">
        <v>1100</v>
      </c>
      <c r="D6" s="75">
        <v>31</v>
      </c>
      <c r="E6" s="75">
        <v>943</v>
      </c>
      <c r="F6" s="75">
        <v>83</v>
      </c>
      <c r="G6" s="75">
        <v>1078</v>
      </c>
      <c r="H6" s="75">
        <v>94</v>
      </c>
      <c r="I6" s="75">
        <v>32</v>
      </c>
      <c r="J6" s="75">
        <v>145</v>
      </c>
      <c r="K6" s="75">
        <v>108</v>
      </c>
      <c r="L6" s="75">
        <v>369</v>
      </c>
      <c r="M6" s="75">
        <v>213</v>
      </c>
      <c r="N6" s="209">
        <v>764</v>
      </c>
      <c r="O6" s="27"/>
    </row>
    <row r="7" spans="1:15" ht="18" customHeight="1">
      <c r="A7" s="73" t="s">
        <v>68</v>
      </c>
      <c r="B7" s="81">
        <f>SUM(C7:N7)</f>
        <v>2094</v>
      </c>
      <c r="C7" s="75">
        <v>119</v>
      </c>
      <c r="D7" s="75" t="s">
        <v>376</v>
      </c>
      <c r="E7" s="75">
        <v>416</v>
      </c>
      <c r="F7" s="75">
        <v>29</v>
      </c>
      <c r="G7" s="75">
        <v>563</v>
      </c>
      <c r="H7" s="75" t="s">
        <v>376</v>
      </c>
      <c r="I7" s="75">
        <v>108</v>
      </c>
      <c r="J7" s="75">
        <v>113</v>
      </c>
      <c r="K7" s="75">
        <v>119</v>
      </c>
      <c r="L7" s="75">
        <v>107</v>
      </c>
      <c r="M7" s="75">
        <v>329</v>
      </c>
      <c r="N7" s="209">
        <v>191</v>
      </c>
      <c r="O7" s="27"/>
    </row>
    <row r="8" spans="1:15" ht="18" customHeight="1">
      <c r="A8" s="76" t="s">
        <v>79</v>
      </c>
      <c r="B8" s="75">
        <f>SUM(C8:N8)</f>
        <v>1918</v>
      </c>
      <c r="C8" s="75">
        <v>2</v>
      </c>
      <c r="D8" s="75">
        <v>79</v>
      </c>
      <c r="E8" s="75">
        <v>306</v>
      </c>
      <c r="F8" s="75">
        <v>26</v>
      </c>
      <c r="G8" s="75">
        <v>510</v>
      </c>
      <c r="H8" s="75">
        <v>54</v>
      </c>
      <c r="I8" s="75">
        <v>86</v>
      </c>
      <c r="J8" s="75">
        <v>78</v>
      </c>
      <c r="K8" s="75">
        <v>53</v>
      </c>
      <c r="L8" s="75">
        <v>266</v>
      </c>
      <c r="M8" s="75">
        <v>288</v>
      </c>
      <c r="N8" s="209">
        <v>170</v>
      </c>
      <c r="O8" s="27"/>
    </row>
    <row r="9" spans="1:15" ht="18" customHeight="1">
      <c r="A9" s="73" t="s">
        <v>75</v>
      </c>
      <c r="B9" s="81">
        <f t="shared" si="0"/>
        <v>1081</v>
      </c>
      <c r="C9" s="75">
        <v>75</v>
      </c>
      <c r="D9" s="75">
        <v>0</v>
      </c>
      <c r="E9" s="75">
        <v>279</v>
      </c>
      <c r="F9" s="75">
        <v>7</v>
      </c>
      <c r="G9" s="75">
        <v>495</v>
      </c>
      <c r="H9" s="75">
        <v>15</v>
      </c>
      <c r="I9" s="75">
        <v>13</v>
      </c>
      <c r="J9" s="75">
        <v>26</v>
      </c>
      <c r="K9" s="75">
        <v>24</v>
      </c>
      <c r="L9" s="75">
        <v>58</v>
      </c>
      <c r="M9" s="75">
        <v>89</v>
      </c>
      <c r="N9" s="209">
        <v>0</v>
      </c>
      <c r="O9" s="27"/>
    </row>
    <row r="10" spans="1:15" ht="18" customHeight="1">
      <c r="A10" s="73" t="s">
        <v>74</v>
      </c>
      <c r="B10" s="81">
        <f t="shared" si="0"/>
        <v>1017</v>
      </c>
      <c r="C10" s="75">
        <v>3</v>
      </c>
      <c r="D10" s="75" t="s">
        <v>376</v>
      </c>
      <c r="E10" s="75">
        <v>128</v>
      </c>
      <c r="F10" s="75">
        <v>6</v>
      </c>
      <c r="G10" s="75">
        <v>259</v>
      </c>
      <c r="H10" s="75">
        <v>28</v>
      </c>
      <c r="I10" s="75">
        <v>19</v>
      </c>
      <c r="J10" s="75">
        <v>20</v>
      </c>
      <c r="K10" s="75">
        <v>5</v>
      </c>
      <c r="L10" s="75">
        <v>330</v>
      </c>
      <c r="M10" s="75">
        <v>69</v>
      </c>
      <c r="N10" s="209">
        <v>150</v>
      </c>
      <c r="O10" s="27"/>
    </row>
    <row r="11" spans="1:15" ht="18" customHeight="1">
      <c r="A11" s="77" t="s">
        <v>69</v>
      </c>
      <c r="B11" s="81">
        <f t="shared" si="0"/>
        <v>360</v>
      </c>
      <c r="C11" s="75">
        <v>49</v>
      </c>
      <c r="D11" s="75" t="s">
        <v>376</v>
      </c>
      <c r="E11" s="75">
        <v>56</v>
      </c>
      <c r="F11" s="75" t="s">
        <v>376</v>
      </c>
      <c r="G11" s="75">
        <v>201</v>
      </c>
      <c r="H11" s="75">
        <v>7</v>
      </c>
      <c r="I11" s="75">
        <v>21</v>
      </c>
      <c r="J11" s="75">
        <v>3</v>
      </c>
      <c r="K11" s="75">
        <v>8</v>
      </c>
      <c r="L11" s="75">
        <v>15</v>
      </c>
      <c r="M11" s="75" t="s">
        <v>376</v>
      </c>
      <c r="N11" s="209" t="s">
        <v>376</v>
      </c>
      <c r="O11" s="27"/>
    </row>
    <row r="12" spans="1:15" ht="18" customHeight="1">
      <c r="A12" s="76" t="s">
        <v>72</v>
      </c>
      <c r="B12" s="75">
        <f>SUM(C12:N12)</f>
        <v>308</v>
      </c>
      <c r="C12" s="75" t="s">
        <v>376</v>
      </c>
      <c r="D12" s="75" t="s">
        <v>376</v>
      </c>
      <c r="E12" s="75">
        <v>15</v>
      </c>
      <c r="F12" s="75" t="s">
        <v>376</v>
      </c>
      <c r="G12" s="75">
        <v>185</v>
      </c>
      <c r="H12" s="75">
        <v>8</v>
      </c>
      <c r="I12" s="75">
        <v>12</v>
      </c>
      <c r="J12" s="75">
        <v>5</v>
      </c>
      <c r="K12" s="75">
        <v>3</v>
      </c>
      <c r="L12" s="75">
        <v>10</v>
      </c>
      <c r="M12" s="75">
        <v>46</v>
      </c>
      <c r="N12" s="209">
        <v>24</v>
      </c>
      <c r="O12" s="27"/>
    </row>
    <row r="13" spans="1:15" ht="18" customHeight="1">
      <c r="A13" s="73" t="s">
        <v>80</v>
      </c>
      <c r="B13" s="81">
        <f t="shared" si="0"/>
        <v>232</v>
      </c>
      <c r="C13" s="75">
        <v>54</v>
      </c>
      <c r="D13" s="75" t="s">
        <v>376</v>
      </c>
      <c r="E13" s="75">
        <v>7</v>
      </c>
      <c r="F13" s="75">
        <v>7</v>
      </c>
      <c r="G13" s="75">
        <v>92</v>
      </c>
      <c r="H13" s="75">
        <v>1</v>
      </c>
      <c r="I13" s="75">
        <v>28</v>
      </c>
      <c r="J13" s="75">
        <v>8</v>
      </c>
      <c r="K13" s="75" t="s">
        <v>376</v>
      </c>
      <c r="L13" s="75">
        <v>31</v>
      </c>
      <c r="M13" s="75">
        <v>4</v>
      </c>
      <c r="N13" s="209" t="s">
        <v>376</v>
      </c>
      <c r="O13" s="27"/>
    </row>
    <row r="14" spans="1:15" ht="18" customHeight="1">
      <c r="A14" s="76" t="s">
        <v>73</v>
      </c>
      <c r="B14" s="75">
        <f t="shared" si="0"/>
        <v>585</v>
      </c>
      <c r="C14" s="211">
        <v>39</v>
      </c>
      <c r="D14" s="211" t="s">
        <v>106</v>
      </c>
      <c r="E14" s="211">
        <v>97</v>
      </c>
      <c r="F14" s="211" t="s">
        <v>106</v>
      </c>
      <c r="G14" s="211">
        <v>161</v>
      </c>
      <c r="H14" s="211">
        <v>33</v>
      </c>
      <c r="I14" s="211" t="s">
        <v>106</v>
      </c>
      <c r="J14" s="211">
        <v>39</v>
      </c>
      <c r="K14" s="211">
        <v>30</v>
      </c>
      <c r="L14" s="211">
        <v>28</v>
      </c>
      <c r="M14" s="211">
        <v>79</v>
      </c>
      <c r="N14" s="212">
        <v>79</v>
      </c>
      <c r="O14" s="27"/>
    </row>
    <row r="15" spans="1:14" ht="18" customHeight="1" thickBot="1">
      <c r="A15" s="89" t="s">
        <v>154</v>
      </c>
      <c r="B15" s="82">
        <f t="shared" si="0"/>
        <v>1057</v>
      </c>
      <c r="C15" s="82">
        <v>296</v>
      </c>
      <c r="D15" s="82">
        <v>19</v>
      </c>
      <c r="E15" s="82">
        <v>103</v>
      </c>
      <c r="F15" s="82">
        <v>31</v>
      </c>
      <c r="G15" s="82">
        <v>112</v>
      </c>
      <c r="H15" s="82">
        <v>42</v>
      </c>
      <c r="I15" s="82">
        <v>17</v>
      </c>
      <c r="J15" s="82">
        <v>34</v>
      </c>
      <c r="K15" s="82" t="s">
        <v>376</v>
      </c>
      <c r="L15" s="82">
        <v>12</v>
      </c>
      <c r="M15" s="82">
        <v>149</v>
      </c>
      <c r="N15" s="210">
        <v>242</v>
      </c>
    </row>
    <row r="16" spans="1:14" ht="18" customHeight="1">
      <c r="A16" s="30"/>
      <c r="B16" t="s">
        <v>20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</sheetData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SheetLayoutView="100" workbookViewId="0" topLeftCell="A1">
      <selection activeCell="A3" sqref="A3:A5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16" customFormat="1" ht="18" customHeight="1">
      <c r="A1" s="307" t="s">
        <v>418</v>
      </c>
    </row>
    <row r="2" spans="1:8" ht="18" customHeight="1" thickBot="1">
      <c r="A2" s="320" t="s">
        <v>282</v>
      </c>
      <c r="B2" s="270"/>
      <c r="C2" s="270"/>
      <c r="D2" s="270"/>
      <c r="E2" s="270"/>
      <c r="F2" s="270"/>
      <c r="G2" s="270"/>
      <c r="H2" s="271" t="s">
        <v>348</v>
      </c>
    </row>
    <row r="3" spans="1:8" s="17" customFormat="1" ht="18" customHeight="1">
      <c r="A3" s="332"/>
      <c r="B3" s="356" t="s">
        <v>283</v>
      </c>
      <c r="C3" s="378" t="s">
        <v>284</v>
      </c>
      <c r="D3" s="355"/>
      <c r="E3" s="355"/>
      <c r="F3" s="355"/>
      <c r="G3" s="355"/>
      <c r="H3" s="355"/>
    </row>
    <row r="4" spans="1:8" s="17" customFormat="1" ht="18" customHeight="1">
      <c r="A4" s="333"/>
      <c r="B4" s="357"/>
      <c r="C4" s="379" t="s">
        <v>285</v>
      </c>
      <c r="D4" s="380" t="s">
        <v>286</v>
      </c>
      <c r="E4" s="381"/>
      <c r="F4" s="380" t="s">
        <v>287</v>
      </c>
      <c r="G4" s="382"/>
      <c r="H4" s="382"/>
    </row>
    <row r="5" spans="1:8" s="17" customFormat="1" ht="18" customHeight="1">
      <c r="A5" s="334"/>
      <c r="B5" s="331"/>
      <c r="C5" s="331"/>
      <c r="D5" s="336" t="s">
        <v>288</v>
      </c>
      <c r="E5" s="336" t="s">
        <v>289</v>
      </c>
      <c r="F5" s="336" t="s">
        <v>290</v>
      </c>
      <c r="G5" s="336" t="s">
        <v>66</v>
      </c>
      <c r="H5" s="335" t="s">
        <v>291</v>
      </c>
    </row>
    <row r="6" spans="1:9" ht="18" customHeight="1">
      <c r="A6" s="83" t="s">
        <v>70</v>
      </c>
      <c r="B6" s="84">
        <v>143588</v>
      </c>
      <c r="C6" s="84">
        <f aca="true" t="shared" si="0" ref="C6:C16">SUM(D6:E6)</f>
        <v>373520</v>
      </c>
      <c r="D6" s="84">
        <v>188733</v>
      </c>
      <c r="E6" s="84">
        <v>184787</v>
      </c>
      <c r="F6" s="84">
        <v>29835</v>
      </c>
      <c r="G6" s="84">
        <v>132414</v>
      </c>
      <c r="H6" s="215">
        <v>26484</v>
      </c>
      <c r="I6" s="9"/>
    </row>
    <row r="7" spans="1:9" ht="18" customHeight="1">
      <c r="A7" s="73" t="s">
        <v>76</v>
      </c>
      <c r="B7" s="85">
        <v>25414</v>
      </c>
      <c r="C7" s="85">
        <f t="shared" si="0"/>
        <v>72846</v>
      </c>
      <c r="D7" s="85">
        <v>37533</v>
      </c>
      <c r="E7" s="85">
        <v>35313</v>
      </c>
      <c r="F7" s="85">
        <v>11387</v>
      </c>
      <c r="G7" s="85">
        <v>47976</v>
      </c>
      <c r="H7" s="216">
        <v>13481</v>
      </c>
      <c r="I7" s="9"/>
    </row>
    <row r="8" spans="1:9" ht="18" customHeight="1">
      <c r="A8" s="73" t="s">
        <v>77</v>
      </c>
      <c r="B8" s="213">
        <v>58796</v>
      </c>
      <c r="C8" s="85">
        <f t="shared" si="0"/>
        <v>144062</v>
      </c>
      <c r="D8" s="85">
        <v>76027</v>
      </c>
      <c r="E8" s="85">
        <v>68035</v>
      </c>
      <c r="F8" s="85">
        <v>23009</v>
      </c>
      <c r="G8" s="85">
        <v>100630</v>
      </c>
      <c r="H8" s="216">
        <v>20423</v>
      </c>
      <c r="I8" s="9"/>
    </row>
    <row r="9" spans="1:9" ht="18" customHeight="1">
      <c r="A9" s="73" t="s">
        <v>155</v>
      </c>
      <c r="B9" s="85">
        <v>159920</v>
      </c>
      <c r="C9" s="85">
        <f t="shared" si="0"/>
        <v>419055</v>
      </c>
      <c r="D9" s="85">
        <v>219451</v>
      </c>
      <c r="E9" s="85">
        <v>199604</v>
      </c>
      <c r="F9" s="85">
        <v>62691</v>
      </c>
      <c r="G9" s="85">
        <v>292695</v>
      </c>
      <c r="H9" s="216">
        <v>63669</v>
      </c>
      <c r="I9" s="9"/>
    </row>
    <row r="10" spans="1:9" ht="18" customHeight="1">
      <c r="A10" s="73" t="s">
        <v>68</v>
      </c>
      <c r="B10" s="85">
        <v>65103</v>
      </c>
      <c r="C10" s="85">
        <f t="shared" si="0"/>
        <v>177406</v>
      </c>
      <c r="D10" s="85">
        <v>90919</v>
      </c>
      <c r="E10" s="85">
        <v>86487</v>
      </c>
      <c r="F10" s="85">
        <v>30091</v>
      </c>
      <c r="G10" s="85">
        <v>121144</v>
      </c>
      <c r="H10" s="216">
        <v>26171</v>
      </c>
      <c r="I10" s="9"/>
    </row>
    <row r="11" spans="1:9" ht="18" customHeight="1">
      <c r="A11" s="76" t="s">
        <v>79</v>
      </c>
      <c r="B11" s="85">
        <v>36828</v>
      </c>
      <c r="C11" s="85">
        <f>SUM(D11:E11)</f>
        <v>107833</v>
      </c>
      <c r="D11" s="85">
        <v>54824</v>
      </c>
      <c r="E11" s="85">
        <v>53009</v>
      </c>
      <c r="F11" s="85">
        <v>16489</v>
      </c>
      <c r="G11" s="85">
        <v>72387</v>
      </c>
      <c r="H11" s="216">
        <v>18957</v>
      </c>
      <c r="I11" s="9"/>
    </row>
    <row r="12" spans="1:9" ht="18" customHeight="1">
      <c r="A12" s="73" t="s">
        <v>75</v>
      </c>
      <c r="B12" s="85">
        <v>28135</v>
      </c>
      <c r="C12" s="85">
        <f t="shared" si="0"/>
        <v>69055</v>
      </c>
      <c r="D12" s="85">
        <v>36049</v>
      </c>
      <c r="E12" s="85">
        <v>33006</v>
      </c>
      <c r="F12" s="85">
        <v>11261</v>
      </c>
      <c r="G12" s="85">
        <v>47738</v>
      </c>
      <c r="H12" s="216">
        <v>10056</v>
      </c>
      <c r="I12" s="9"/>
    </row>
    <row r="13" spans="1:9" ht="18" customHeight="1">
      <c r="A13" s="73" t="s">
        <v>74</v>
      </c>
      <c r="B13" s="85">
        <v>16367</v>
      </c>
      <c r="C13" s="85">
        <f t="shared" si="0"/>
        <v>43831</v>
      </c>
      <c r="D13" s="85">
        <v>22711</v>
      </c>
      <c r="E13" s="85">
        <v>21120</v>
      </c>
      <c r="F13" s="85">
        <v>7489</v>
      </c>
      <c r="G13" s="85">
        <v>29139</v>
      </c>
      <c r="H13" s="216">
        <v>7203</v>
      </c>
      <c r="I13" s="9"/>
    </row>
    <row r="14" spans="1:9" ht="18" customHeight="1">
      <c r="A14" s="73" t="s">
        <v>69</v>
      </c>
      <c r="B14" s="85">
        <v>7160</v>
      </c>
      <c r="C14" s="85">
        <f t="shared" si="0"/>
        <v>24655</v>
      </c>
      <c r="D14" s="85">
        <v>12111</v>
      </c>
      <c r="E14" s="85">
        <v>12544</v>
      </c>
      <c r="F14" s="85">
        <v>3521</v>
      </c>
      <c r="G14" s="85">
        <v>15753</v>
      </c>
      <c r="H14" s="216">
        <v>5381</v>
      </c>
      <c r="I14" s="9"/>
    </row>
    <row r="15" spans="1:9" ht="18" customHeight="1">
      <c r="A15" s="76" t="s">
        <v>72</v>
      </c>
      <c r="B15" s="85">
        <v>6675</v>
      </c>
      <c r="C15" s="85">
        <f t="shared" si="0"/>
        <v>22791</v>
      </c>
      <c r="D15" s="85">
        <v>11330</v>
      </c>
      <c r="E15" s="85">
        <v>11461</v>
      </c>
      <c r="F15" s="85">
        <v>3293</v>
      </c>
      <c r="G15" s="85">
        <v>14590</v>
      </c>
      <c r="H15" s="216">
        <v>4908</v>
      </c>
      <c r="I15" s="9"/>
    </row>
    <row r="16" spans="1:9" ht="18" customHeight="1">
      <c r="A16" s="73" t="s">
        <v>80</v>
      </c>
      <c r="B16" s="85">
        <v>3753</v>
      </c>
      <c r="C16" s="85">
        <f t="shared" si="0"/>
        <v>12968</v>
      </c>
      <c r="D16" s="85">
        <v>6375</v>
      </c>
      <c r="E16" s="85">
        <v>6593</v>
      </c>
      <c r="F16" s="85">
        <v>1737</v>
      </c>
      <c r="G16" s="85">
        <v>8146</v>
      </c>
      <c r="H16" s="216">
        <v>3085</v>
      </c>
      <c r="I16" s="9"/>
    </row>
    <row r="17" spans="1:9" ht="18" customHeight="1">
      <c r="A17" s="76" t="s">
        <v>73</v>
      </c>
      <c r="B17" s="218">
        <v>12491</v>
      </c>
      <c r="C17" s="85">
        <f>SUM(D17:E17)</f>
        <v>36635</v>
      </c>
      <c r="D17" s="218">
        <v>18444</v>
      </c>
      <c r="E17" s="218">
        <v>18191</v>
      </c>
      <c r="F17" s="218">
        <v>6074</v>
      </c>
      <c r="G17" s="218">
        <f>C17-F17-H17</f>
        <v>24827</v>
      </c>
      <c r="H17" s="219">
        <v>5734</v>
      </c>
      <c r="I17" s="9"/>
    </row>
    <row r="18" spans="1:9" s="20" customFormat="1" ht="18" customHeight="1" thickBot="1">
      <c r="A18" s="86" t="s">
        <v>156</v>
      </c>
      <c r="B18" s="214">
        <v>20785</v>
      </c>
      <c r="C18" s="87">
        <f>SUM(D18:E18)</f>
        <v>56372</v>
      </c>
      <c r="D18" s="214">
        <v>29273</v>
      </c>
      <c r="E18" s="214">
        <v>27099</v>
      </c>
      <c r="F18" s="214">
        <v>11277</v>
      </c>
      <c r="G18" s="214">
        <v>38626</v>
      </c>
      <c r="H18" s="217">
        <v>6409</v>
      </c>
      <c r="I18" s="21"/>
    </row>
    <row r="24" ht="12.75">
      <c r="G24" s="34"/>
    </row>
  </sheetData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colBreaks count="1" manualBreakCount="1">
    <brk id="8" max="15" man="1"/>
  </colBreaks>
  <ignoredErrors>
    <ignoredError sqref="C6:C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1" width="7.69921875" style="34" customWidth="1"/>
    <col min="2" max="7" width="9.09765625" style="34" customWidth="1"/>
    <col min="8" max="8" width="10.09765625" style="34" customWidth="1"/>
    <col min="9" max="16384" width="9.09765625" style="34" customWidth="1"/>
  </cols>
  <sheetData>
    <row r="1" spans="1:10" ht="18" customHeight="1" thickBot="1">
      <c r="A1" s="309" t="s">
        <v>292</v>
      </c>
      <c r="B1" s="274"/>
      <c r="C1" s="274"/>
      <c r="D1" s="274"/>
      <c r="E1" s="274"/>
      <c r="F1" s="274"/>
      <c r="G1" s="274"/>
      <c r="H1" s="274"/>
      <c r="I1" s="274"/>
      <c r="J1" s="271" t="s">
        <v>349</v>
      </c>
    </row>
    <row r="2" spans="1:10" s="35" customFormat="1" ht="20.25" customHeight="1">
      <c r="A2" s="392"/>
      <c r="B2" s="389" t="s">
        <v>293</v>
      </c>
      <c r="C2" s="389" t="s">
        <v>294</v>
      </c>
      <c r="D2" s="389"/>
      <c r="E2" s="389"/>
      <c r="F2" s="389" t="s">
        <v>295</v>
      </c>
      <c r="G2" s="389"/>
      <c r="H2" s="389"/>
      <c r="I2" s="390"/>
      <c r="J2" s="390" t="s">
        <v>296</v>
      </c>
    </row>
    <row r="3" spans="1:10" s="35" customFormat="1" ht="30" customHeight="1">
      <c r="A3" s="393"/>
      <c r="B3" s="394"/>
      <c r="C3" s="337" t="s">
        <v>297</v>
      </c>
      <c r="D3" s="337" t="s">
        <v>298</v>
      </c>
      <c r="E3" s="338" t="s">
        <v>299</v>
      </c>
      <c r="F3" s="337" t="s">
        <v>300</v>
      </c>
      <c r="G3" s="337" t="s">
        <v>301</v>
      </c>
      <c r="H3" s="338" t="s">
        <v>302</v>
      </c>
      <c r="I3" s="339" t="s">
        <v>299</v>
      </c>
      <c r="J3" s="391"/>
    </row>
    <row r="4" spans="1:10" ht="18" customHeight="1">
      <c r="A4" s="383" t="s">
        <v>124</v>
      </c>
      <c r="B4" s="90" t="s">
        <v>192</v>
      </c>
      <c r="C4" s="91">
        <v>3849</v>
      </c>
      <c r="D4" s="91">
        <v>1857</v>
      </c>
      <c r="E4" s="91">
        <f aca="true" t="shared" si="0" ref="E4:E11">C4-D4</f>
        <v>1992</v>
      </c>
      <c r="F4" s="91">
        <v>13440</v>
      </c>
      <c r="G4" s="91">
        <v>12616</v>
      </c>
      <c r="H4" s="92">
        <v>86</v>
      </c>
      <c r="I4" s="96">
        <f>F4-G4+H4</f>
        <v>910</v>
      </c>
      <c r="J4" s="96">
        <f aca="true" t="shared" si="1" ref="J4:J15">E4+I4</f>
        <v>2902</v>
      </c>
    </row>
    <row r="5" spans="1:12" ht="18" customHeight="1">
      <c r="A5" s="384"/>
      <c r="B5" s="71" t="s">
        <v>193</v>
      </c>
      <c r="C5" s="93">
        <v>3873</v>
      </c>
      <c r="D5" s="93">
        <v>2026</v>
      </c>
      <c r="E5" s="93">
        <f t="shared" si="0"/>
        <v>1847</v>
      </c>
      <c r="F5" s="93">
        <v>14998</v>
      </c>
      <c r="G5" s="93">
        <v>13474</v>
      </c>
      <c r="H5" s="94">
        <v>-7</v>
      </c>
      <c r="I5" s="97">
        <f>F5-G5+H5</f>
        <v>1517</v>
      </c>
      <c r="J5" s="97">
        <f t="shared" si="1"/>
        <v>3364</v>
      </c>
      <c r="L5" s="36"/>
    </row>
    <row r="6" spans="1:10" ht="18" customHeight="1">
      <c r="A6" s="384"/>
      <c r="B6" s="71" t="s">
        <v>194</v>
      </c>
      <c r="C6" s="93">
        <v>3736</v>
      </c>
      <c r="D6" s="93">
        <v>2459</v>
      </c>
      <c r="E6" s="93">
        <f t="shared" si="0"/>
        <v>1277</v>
      </c>
      <c r="F6" s="93">
        <v>17840</v>
      </c>
      <c r="G6" s="93">
        <v>16116</v>
      </c>
      <c r="H6" s="93">
        <v>145</v>
      </c>
      <c r="I6" s="97">
        <f>F6-G6+H6</f>
        <v>1869</v>
      </c>
      <c r="J6" s="97">
        <f t="shared" si="1"/>
        <v>3146</v>
      </c>
    </row>
    <row r="7" spans="1:10" ht="18" customHeight="1">
      <c r="A7" s="385"/>
      <c r="B7" s="72" t="s">
        <v>350</v>
      </c>
      <c r="C7" s="95">
        <v>3942</v>
      </c>
      <c r="D7" s="95">
        <v>2439</v>
      </c>
      <c r="E7" s="95">
        <f t="shared" si="0"/>
        <v>1503</v>
      </c>
      <c r="F7" s="95">
        <v>18196</v>
      </c>
      <c r="G7" s="95">
        <v>15982</v>
      </c>
      <c r="H7" s="95">
        <v>76</v>
      </c>
      <c r="I7" s="98">
        <f>F7-G7+H7</f>
        <v>2290</v>
      </c>
      <c r="J7" s="98">
        <f t="shared" si="1"/>
        <v>3793</v>
      </c>
    </row>
    <row r="8" spans="1:10" ht="18" customHeight="1">
      <c r="A8" s="383" t="s">
        <v>188</v>
      </c>
      <c r="B8" s="90" t="s">
        <v>120</v>
      </c>
      <c r="C8" s="91">
        <v>728</v>
      </c>
      <c r="D8" s="91">
        <v>447</v>
      </c>
      <c r="E8" s="91">
        <f t="shared" si="0"/>
        <v>281</v>
      </c>
      <c r="F8" s="91">
        <v>2143</v>
      </c>
      <c r="G8" s="91">
        <v>2549</v>
      </c>
      <c r="H8" s="91">
        <v>18</v>
      </c>
      <c r="I8" s="96">
        <f aca="true" t="shared" si="2" ref="I8:I19">F8-G8+H8</f>
        <v>-388</v>
      </c>
      <c r="J8" s="96">
        <f t="shared" si="1"/>
        <v>-107</v>
      </c>
    </row>
    <row r="9" spans="1:10" ht="18" customHeight="1">
      <c r="A9" s="384"/>
      <c r="B9" s="71" t="s">
        <v>121</v>
      </c>
      <c r="C9" s="93">
        <v>773</v>
      </c>
      <c r="D9" s="93">
        <v>481</v>
      </c>
      <c r="E9" s="93">
        <f t="shared" si="0"/>
        <v>292</v>
      </c>
      <c r="F9" s="93">
        <v>2426</v>
      </c>
      <c r="G9" s="93">
        <v>2502</v>
      </c>
      <c r="H9" s="93">
        <v>3</v>
      </c>
      <c r="I9" s="97">
        <f t="shared" si="2"/>
        <v>-73</v>
      </c>
      <c r="J9" s="97">
        <f t="shared" si="1"/>
        <v>219</v>
      </c>
    </row>
    <row r="10" spans="1:10" ht="18" customHeight="1">
      <c r="A10" s="384"/>
      <c r="B10" s="71" t="s">
        <v>189</v>
      </c>
      <c r="C10" s="93">
        <v>708</v>
      </c>
      <c r="D10" s="93">
        <v>544</v>
      </c>
      <c r="E10" s="93">
        <v>164</v>
      </c>
      <c r="F10" s="93">
        <v>3470</v>
      </c>
      <c r="G10" s="93">
        <v>2891</v>
      </c>
      <c r="H10" s="93">
        <v>-9</v>
      </c>
      <c r="I10" s="97">
        <f t="shared" si="2"/>
        <v>570</v>
      </c>
      <c r="J10" s="97">
        <f t="shared" si="1"/>
        <v>734</v>
      </c>
    </row>
    <row r="11" spans="1:10" ht="18" customHeight="1">
      <c r="A11" s="385"/>
      <c r="B11" s="72" t="s">
        <v>350</v>
      </c>
      <c r="C11" s="95">
        <v>735</v>
      </c>
      <c r="D11" s="95">
        <v>567</v>
      </c>
      <c r="E11" s="95">
        <f t="shared" si="0"/>
        <v>168</v>
      </c>
      <c r="F11" s="95">
        <v>3785</v>
      </c>
      <c r="G11" s="95">
        <v>3147</v>
      </c>
      <c r="H11" s="95">
        <v>-6</v>
      </c>
      <c r="I11" s="98">
        <f t="shared" si="2"/>
        <v>632</v>
      </c>
      <c r="J11" s="98">
        <f t="shared" si="1"/>
        <v>800</v>
      </c>
    </row>
    <row r="12" spans="1:10" ht="18" customHeight="1">
      <c r="A12" s="383" t="s">
        <v>118</v>
      </c>
      <c r="B12" s="90" t="s">
        <v>195</v>
      </c>
      <c r="C12" s="91">
        <v>1831</v>
      </c>
      <c r="D12" s="91">
        <v>640</v>
      </c>
      <c r="E12" s="91">
        <f aca="true" t="shared" si="3" ref="E12:E23">C12-D12</f>
        <v>1191</v>
      </c>
      <c r="F12" s="91">
        <v>7308</v>
      </c>
      <c r="G12" s="91">
        <v>7267</v>
      </c>
      <c r="H12" s="91">
        <v>80</v>
      </c>
      <c r="I12" s="96">
        <f t="shared" si="2"/>
        <v>121</v>
      </c>
      <c r="J12" s="96">
        <f t="shared" si="1"/>
        <v>1312</v>
      </c>
    </row>
    <row r="13" spans="1:10" ht="18" customHeight="1">
      <c r="A13" s="384"/>
      <c r="B13" s="71" t="s">
        <v>196</v>
      </c>
      <c r="C13" s="93">
        <v>1833</v>
      </c>
      <c r="D13" s="93">
        <v>649</v>
      </c>
      <c r="E13" s="93">
        <f t="shared" si="3"/>
        <v>1184</v>
      </c>
      <c r="F13" s="93">
        <v>7363</v>
      </c>
      <c r="G13" s="93">
        <v>7713</v>
      </c>
      <c r="H13" s="93">
        <v>39</v>
      </c>
      <c r="I13" s="97">
        <f t="shared" si="2"/>
        <v>-311</v>
      </c>
      <c r="J13" s="97">
        <f t="shared" si="1"/>
        <v>873</v>
      </c>
    </row>
    <row r="14" spans="1:10" ht="18" customHeight="1">
      <c r="A14" s="384"/>
      <c r="B14" s="71" t="s">
        <v>197</v>
      </c>
      <c r="C14" s="93">
        <v>1722</v>
      </c>
      <c r="D14" s="93">
        <v>786</v>
      </c>
      <c r="E14" s="93">
        <f t="shared" si="3"/>
        <v>936</v>
      </c>
      <c r="F14" s="93">
        <v>9918</v>
      </c>
      <c r="G14" s="93">
        <v>9149</v>
      </c>
      <c r="H14" s="93">
        <v>40</v>
      </c>
      <c r="I14" s="97">
        <f t="shared" si="2"/>
        <v>809</v>
      </c>
      <c r="J14" s="97">
        <f t="shared" si="1"/>
        <v>1745</v>
      </c>
    </row>
    <row r="15" spans="1:10" ht="18" customHeight="1">
      <c r="A15" s="385"/>
      <c r="B15" s="72" t="s">
        <v>350</v>
      </c>
      <c r="C15" s="95">
        <v>1760</v>
      </c>
      <c r="D15" s="95">
        <v>810</v>
      </c>
      <c r="E15" s="95">
        <f t="shared" si="3"/>
        <v>950</v>
      </c>
      <c r="F15" s="95">
        <v>10561</v>
      </c>
      <c r="G15" s="95">
        <v>10089</v>
      </c>
      <c r="H15" s="95">
        <v>73</v>
      </c>
      <c r="I15" s="98">
        <f t="shared" si="2"/>
        <v>545</v>
      </c>
      <c r="J15" s="98">
        <f t="shared" si="1"/>
        <v>1495</v>
      </c>
    </row>
    <row r="16" spans="1:10" ht="18" customHeight="1">
      <c r="A16" s="383" t="s">
        <v>152</v>
      </c>
      <c r="B16" s="90" t="s">
        <v>201</v>
      </c>
      <c r="C16" s="91">
        <v>4152</v>
      </c>
      <c r="D16" s="91">
        <v>1547</v>
      </c>
      <c r="E16" s="91">
        <f t="shared" si="3"/>
        <v>2605</v>
      </c>
      <c r="F16" s="91">
        <v>13588</v>
      </c>
      <c r="G16" s="91">
        <v>14771</v>
      </c>
      <c r="H16" s="91">
        <v>54</v>
      </c>
      <c r="I16" s="96">
        <f t="shared" si="2"/>
        <v>-1129</v>
      </c>
      <c r="J16" s="96">
        <f aca="true" t="shared" si="4" ref="J16:J23">E16+I16</f>
        <v>1476</v>
      </c>
    </row>
    <row r="17" spans="1:10" ht="18" customHeight="1">
      <c r="A17" s="384"/>
      <c r="B17" s="71" t="s">
        <v>202</v>
      </c>
      <c r="C17" s="93">
        <v>4390</v>
      </c>
      <c r="D17" s="93">
        <v>1672</v>
      </c>
      <c r="E17" s="93">
        <f t="shared" si="3"/>
        <v>2718</v>
      </c>
      <c r="F17" s="93">
        <v>13803</v>
      </c>
      <c r="G17" s="93">
        <v>14939</v>
      </c>
      <c r="H17" s="93">
        <v>-89</v>
      </c>
      <c r="I17" s="97">
        <f t="shared" si="2"/>
        <v>-1225</v>
      </c>
      <c r="J17" s="97">
        <f t="shared" si="4"/>
        <v>1493</v>
      </c>
    </row>
    <row r="18" spans="1:10" ht="18" customHeight="1">
      <c r="A18" s="384"/>
      <c r="B18" s="71" t="s">
        <v>203</v>
      </c>
      <c r="C18" s="93">
        <v>4152</v>
      </c>
      <c r="D18" s="93">
        <v>2083</v>
      </c>
      <c r="E18" s="93">
        <f t="shared" si="3"/>
        <v>2069</v>
      </c>
      <c r="F18" s="93">
        <v>19485</v>
      </c>
      <c r="G18" s="93">
        <v>17072</v>
      </c>
      <c r="H18" s="93">
        <v>-19</v>
      </c>
      <c r="I18" s="97">
        <f t="shared" si="2"/>
        <v>2394</v>
      </c>
      <c r="J18" s="97">
        <f t="shared" si="4"/>
        <v>4463</v>
      </c>
    </row>
    <row r="19" spans="1:10" ht="18" customHeight="1">
      <c r="A19" s="385"/>
      <c r="B19" s="72" t="s">
        <v>350</v>
      </c>
      <c r="C19" s="95">
        <v>4424</v>
      </c>
      <c r="D19" s="95">
        <v>2473</v>
      </c>
      <c r="E19" s="95">
        <f t="shared" si="3"/>
        <v>1951</v>
      </c>
      <c r="F19" s="95">
        <v>20586</v>
      </c>
      <c r="G19" s="95">
        <v>18591</v>
      </c>
      <c r="H19" s="95">
        <v>-3</v>
      </c>
      <c r="I19" s="98">
        <f t="shared" si="2"/>
        <v>1992</v>
      </c>
      <c r="J19" s="98">
        <f t="shared" si="4"/>
        <v>3943</v>
      </c>
    </row>
    <row r="20" spans="1:10" ht="18" customHeight="1">
      <c r="A20" s="383" t="s">
        <v>204</v>
      </c>
      <c r="B20" s="90" t="s">
        <v>107</v>
      </c>
      <c r="C20" s="91">
        <v>1942</v>
      </c>
      <c r="D20" s="91">
        <v>759</v>
      </c>
      <c r="E20" s="91">
        <f t="shared" si="3"/>
        <v>1183</v>
      </c>
      <c r="F20" s="91">
        <v>7663</v>
      </c>
      <c r="G20" s="91">
        <v>6983</v>
      </c>
      <c r="H20" s="91">
        <v>7</v>
      </c>
      <c r="I20" s="96">
        <f>F20-G20+H20</f>
        <v>687</v>
      </c>
      <c r="J20" s="96">
        <f t="shared" si="4"/>
        <v>1870</v>
      </c>
    </row>
    <row r="21" spans="1:10" ht="18" customHeight="1">
      <c r="A21" s="384"/>
      <c r="B21" s="71" t="s">
        <v>108</v>
      </c>
      <c r="C21" s="93">
        <v>2128</v>
      </c>
      <c r="D21" s="93">
        <v>902</v>
      </c>
      <c r="E21" s="93">
        <f t="shared" si="3"/>
        <v>1226</v>
      </c>
      <c r="F21" s="93">
        <v>8087</v>
      </c>
      <c r="G21" s="93">
        <v>7227</v>
      </c>
      <c r="H21" s="93">
        <v>-31</v>
      </c>
      <c r="I21" s="97">
        <f>F21-G21+H21</f>
        <v>829</v>
      </c>
      <c r="J21" s="97">
        <f t="shared" si="4"/>
        <v>2055</v>
      </c>
    </row>
    <row r="22" spans="1:10" ht="18" customHeight="1">
      <c r="A22" s="384"/>
      <c r="B22" s="71" t="s">
        <v>205</v>
      </c>
      <c r="C22" s="93">
        <v>2016</v>
      </c>
      <c r="D22" s="93">
        <v>964</v>
      </c>
      <c r="E22" s="93">
        <f t="shared" si="3"/>
        <v>1052</v>
      </c>
      <c r="F22" s="93">
        <v>9920</v>
      </c>
      <c r="G22" s="93">
        <v>8111</v>
      </c>
      <c r="H22" s="93">
        <v>18</v>
      </c>
      <c r="I22" s="97">
        <f>F22-G22+H22</f>
        <v>1827</v>
      </c>
      <c r="J22" s="97">
        <f t="shared" si="4"/>
        <v>2879</v>
      </c>
    </row>
    <row r="23" spans="1:10" ht="18" customHeight="1" thickBot="1">
      <c r="A23" s="386"/>
      <c r="B23" s="99" t="s">
        <v>350</v>
      </c>
      <c r="C23" s="100">
        <v>2088</v>
      </c>
      <c r="D23" s="100">
        <v>985</v>
      </c>
      <c r="E23" s="100">
        <f t="shared" si="3"/>
        <v>1103</v>
      </c>
      <c r="F23" s="100">
        <v>10557</v>
      </c>
      <c r="G23" s="100">
        <v>9261</v>
      </c>
      <c r="H23" s="100">
        <v>-20</v>
      </c>
      <c r="I23" s="101">
        <f>F23-G23+H23</f>
        <v>1276</v>
      </c>
      <c r="J23" s="101">
        <f t="shared" si="4"/>
        <v>2379</v>
      </c>
    </row>
    <row r="24" ht="13.5" thickBot="1">
      <c r="A24" s="37"/>
    </row>
    <row r="25" spans="1:10" s="35" customFormat="1" ht="20.25" customHeight="1">
      <c r="A25" s="392"/>
      <c r="B25" s="389" t="s">
        <v>293</v>
      </c>
      <c r="C25" s="389" t="s">
        <v>294</v>
      </c>
      <c r="D25" s="389"/>
      <c r="E25" s="389"/>
      <c r="F25" s="389" t="s">
        <v>295</v>
      </c>
      <c r="G25" s="389"/>
      <c r="H25" s="389"/>
      <c r="I25" s="389"/>
      <c r="J25" s="390" t="s">
        <v>296</v>
      </c>
    </row>
    <row r="26" spans="1:10" s="35" customFormat="1" ht="30" customHeight="1">
      <c r="A26" s="393"/>
      <c r="B26" s="394"/>
      <c r="C26" s="337" t="s">
        <v>297</v>
      </c>
      <c r="D26" s="337" t="s">
        <v>298</v>
      </c>
      <c r="E26" s="338" t="s">
        <v>299</v>
      </c>
      <c r="F26" s="337" t="s">
        <v>300</v>
      </c>
      <c r="G26" s="337" t="s">
        <v>301</v>
      </c>
      <c r="H26" s="338" t="s">
        <v>302</v>
      </c>
      <c r="I26" s="338" t="s">
        <v>299</v>
      </c>
      <c r="J26" s="391"/>
    </row>
    <row r="27" spans="1:10" ht="18" customHeight="1">
      <c r="A27" s="383" t="s">
        <v>125</v>
      </c>
      <c r="B27" s="90" t="s">
        <v>228</v>
      </c>
      <c r="C27" s="91">
        <v>1124</v>
      </c>
      <c r="D27" s="91">
        <v>728</v>
      </c>
      <c r="E27" s="91">
        <f aca="true" t="shared" si="5" ref="E27:E34">C27-D27</f>
        <v>396</v>
      </c>
      <c r="F27" s="91">
        <v>3799</v>
      </c>
      <c r="G27" s="91">
        <v>4011</v>
      </c>
      <c r="H27" s="92">
        <v>11</v>
      </c>
      <c r="I27" s="91">
        <f>F27-G27+H27</f>
        <v>-201</v>
      </c>
      <c r="J27" s="96">
        <f aca="true" t="shared" si="6" ref="J27:J34">E27+I27</f>
        <v>195</v>
      </c>
    </row>
    <row r="28" spans="1:10" ht="18" customHeight="1">
      <c r="A28" s="387"/>
      <c r="B28" s="71" t="s">
        <v>229</v>
      </c>
      <c r="C28" s="93">
        <v>1099</v>
      </c>
      <c r="D28" s="93">
        <v>683</v>
      </c>
      <c r="E28" s="93">
        <f t="shared" si="5"/>
        <v>416</v>
      </c>
      <c r="F28" s="93">
        <v>2709</v>
      </c>
      <c r="G28" s="93">
        <v>2785</v>
      </c>
      <c r="H28" s="93" t="s">
        <v>230</v>
      </c>
      <c r="I28" s="93">
        <v>-76</v>
      </c>
      <c r="J28" s="97">
        <f t="shared" si="6"/>
        <v>340</v>
      </c>
    </row>
    <row r="29" spans="1:10" ht="18" customHeight="1">
      <c r="A29" s="387"/>
      <c r="B29" s="71" t="s">
        <v>231</v>
      </c>
      <c r="C29" s="93">
        <v>1023</v>
      </c>
      <c r="D29" s="93">
        <v>828</v>
      </c>
      <c r="E29" s="93">
        <f t="shared" si="5"/>
        <v>195</v>
      </c>
      <c r="F29" s="93">
        <v>4877</v>
      </c>
      <c r="G29" s="93">
        <v>4402</v>
      </c>
      <c r="H29" s="94">
        <v>18</v>
      </c>
      <c r="I29" s="93">
        <f>F29-G29+H29</f>
        <v>493</v>
      </c>
      <c r="J29" s="97">
        <f t="shared" si="6"/>
        <v>688</v>
      </c>
    </row>
    <row r="30" spans="1:10" ht="18" customHeight="1">
      <c r="A30" s="388"/>
      <c r="B30" s="72" t="s">
        <v>416</v>
      </c>
      <c r="C30" s="95">
        <v>1045</v>
      </c>
      <c r="D30" s="95">
        <v>848</v>
      </c>
      <c r="E30" s="95">
        <f t="shared" si="5"/>
        <v>197</v>
      </c>
      <c r="F30" s="95">
        <v>5924</v>
      </c>
      <c r="G30" s="95">
        <v>4847</v>
      </c>
      <c r="H30" s="220">
        <v>-36</v>
      </c>
      <c r="I30" s="95">
        <f>F30-G30+H30</f>
        <v>1041</v>
      </c>
      <c r="J30" s="98">
        <f t="shared" si="6"/>
        <v>1238</v>
      </c>
    </row>
    <row r="31" spans="1:10" ht="18" customHeight="1">
      <c r="A31" s="383" t="s">
        <v>130</v>
      </c>
      <c r="B31" s="90" t="s">
        <v>21</v>
      </c>
      <c r="C31" s="91">
        <v>810</v>
      </c>
      <c r="D31" s="91">
        <v>316</v>
      </c>
      <c r="E31" s="91">
        <f t="shared" si="5"/>
        <v>494</v>
      </c>
      <c r="F31" s="91">
        <v>4198</v>
      </c>
      <c r="G31" s="91">
        <v>4050</v>
      </c>
      <c r="H31" s="92">
        <v>-20</v>
      </c>
      <c r="I31" s="91">
        <f aca="true" t="shared" si="7" ref="I31:I38">F31-G31+H31</f>
        <v>128</v>
      </c>
      <c r="J31" s="96">
        <f t="shared" si="6"/>
        <v>622</v>
      </c>
    </row>
    <row r="32" spans="1:10" ht="18" customHeight="1">
      <c r="A32" s="384"/>
      <c r="B32" s="71" t="s">
        <v>113</v>
      </c>
      <c r="C32" s="93">
        <v>888</v>
      </c>
      <c r="D32" s="93">
        <v>341</v>
      </c>
      <c r="E32" s="93">
        <f t="shared" si="5"/>
        <v>547</v>
      </c>
      <c r="F32" s="93">
        <v>4073</v>
      </c>
      <c r="G32" s="93">
        <v>3786</v>
      </c>
      <c r="H32" s="94">
        <v>-8</v>
      </c>
      <c r="I32" s="93">
        <f t="shared" si="7"/>
        <v>279</v>
      </c>
      <c r="J32" s="97">
        <f t="shared" si="6"/>
        <v>826</v>
      </c>
    </row>
    <row r="33" spans="1:10" ht="18" customHeight="1">
      <c r="A33" s="384"/>
      <c r="B33" s="71" t="s">
        <v>157</v>
      </c>
      <c r="C33" s="93">
        <v>721</v>
      </c>
      <c r="D33" s="93">
        <v>363</v>
      </c>
      <c r="E33" s="93">
        <f t="shared" si="5"/>
        <v>358</v>
      </c>
      <c r="F33" s="93">
        <v>5526</v>
      </c>
      <c r="G33" s="93">
        <v>4934</v>
      </c>
      <c r="H33" s="93">
        <v>-11</v>
      </c>
      <c r="I33" s="93">
        <f t="shared" si="7"/>
        <v>581</v>
      </c>
      <c r="J33" s="97">
        <f t="shared" si="6"/>
        <v>939</v>
      </c>
    </row>
    <row r="34" spans="1:10" ht="18" customHeight="1">
      <c r="A34" s="385"/>
      <c r="B34" s="72" t="s">
        <v>350</v>
      </c>
      <c r="C34" s="95">
        <v>838</v>
      </c>
      <c r="D34" s="95">
        <v>378</v>
      </c>
      <c r="E34" s="95">
        <f t="shared" si="5"/>
        <v>460</v>
      </c>
      <c r="F34" s="95">
        <v>5551</v>
      </c>
      <c r="G34" s="95">
        <v>4956</v>
      </c>
      <c r="H34" s="95">
        <v>-39</v>
      </c>
      <c r="I34" s="95">
        <f t="shared" si="7"/>
        <v>556</v>
      </c>
      <c r="J34" s="98">
        <f t="shared" si="6"/>
        <v>1016</v>
      </c>
    </row>
    <row r="35" spans="1:10" ht="18" customHeight="1">
      <c r="A35" s="383" t="s">
        <v>112</v>
      </c>
      <c r="B35" s="90" t="s">
        <v>210</v>
      </c>
      <c r="C35" s="91">
        <v>431</v>
      </c>
      <c r="D35" s="91">
        <v>247</v>
      </c>
      <c r="E35" s="91">
        <f aca="true" t="shared" si="8" ref="E35:E46">C35-D35</f>
        <v>184</v>
      </c>
      <c r="F35" s="91">
        <v>2042</v>
      </c>
      <c r="G35" s="91">
        <v>1835</v>
      </c>
      <c r="H35" s="91">
        <v>16</v>
      </c>
      <c r="I35" s="91">
        <f t="shared" si="7"/>
        <v>223</v>
      </c>
      <c r="J35" s="96">
        <f aca="true" t="shared" si="9" ref="J35:J46">E35+I35</f>
        <v>407</v>
      </c>
    </row>
    <row r="36" spans="1:10" ht="18" customHeight="1">
      <c r="A36" s="384"/>
      <c r="B36" s="71" t="s">
        <v>211</v>
      </c>
      <c r="C36" s="93">
        <v>455</v>
      </c>
      <c r="D36" s="93">
        <v>257</v>
      </c>
      <c r="E36" s="93">
        <f t="shared" si="8"/>
        <v>198</v>
      </c>
      <c r="F36" s="93">
        <v>2058</v>
      </c>
      <c r="G36" s="93">
        <v>1742</v>
      </c>
      <c r="H36" s="93">
        <v>-6</v>
      </c>
      <c r="I36" s="93">
        <f t="shared" si="7"/>
        <v>310</v>
      </c>
      <c r="J36" s="97">
        <f t="shared" si="9"/>
        <v>508</v>
      </c>
    </row>
    <row r="37" spans="1:10" ht="18" customHeight="1">
      <c r="A37" s="384"/>
      <c r="B37" s="71" t="s">
        <v>212</v>
      </c>
      <c r="C37" s="93">
        <v>461</v>
      </c>
      <c r="D37" s="93">
        <v>289</v>
      </c>
      <c r="E37" s="93">
        <f t="shared" si="8"/>
        <v>172</v>
      </c>
      <c r="F37" s="93">
        <v>2953</v>
      </c>
      <c r="G37" s="93">
        <v>1966</v>
      </c>
      <c r="H37" s="93">
        <v>3</v>
      </c>
      <c r="I37" s="93">
        <f t="shared" si="7"/>
        <v>990</v>
      </c>
      <c r="J37" s="97">
        <f t="shared" si="9"/>
        <v>1162</v>
      </c>
    </row>
    <row r="38" spans="1:10" ht="18" customHeight="1">
      <c r="A38" s="385"/>
      <c r="B38" s="72" t="s">
        <v>350</v>
      </c>
      <c r="C38" s="95">
        <v>500</v>
      </c>
      <c r="D38" s="95">
        <v>258</v>
      </c>
      <c r="E38" s="95">
        <f t="shared" si="8"/>
        <v>242</v>
      </c>
      <c r="F38" s="95">
        <v>3273</v>
      </c>
      <c r="G38" s="95">
        <v>2510</v>
      </c>
      <c r="H38" s="95">
        <v>7</v>
      </c>
      <c r="I38" s="95">
        <f t="shared" si="7"/>
        <v>770</v>
      </c>
      <c r="J38" s="98">
        <f t="shared" si="9"/>
        <v>1012</v>
      </c>
    </row>
    <row r="39" spans="1:10" ht="18" customHeight="1">
      <c r="A39" s="383" t="s">
        <v>119</v>
      </c>
      <c r="B39" s="90" t="s">
        <v>214</v>
      </c>
      <c r="C39" s="91">
        <v>229</v>
      </c>
      <c r="D39" s="91">
        <v>206</v>
      </c>
      <c r="E39" s="91">
        <f t="shared" si="8"/>
        <v>23</v>
      </c>
      <c r="F39" s="91">
        <v>465</v>
      </c>
      <c r="G39" s="91">
        <v>620</v>
      </c>
      <c r="H39" s="91" t="s">
        <v>213</v>
      </c>
      <c r="I39" s="91">
        <v>-155</v>
      </c>
      <c r="J39" s="96">
        <f t="shared" si="9"/>
        <v>-132</v>
      </c>
    </row>
    <row r="40" spans="1:10" ht="18" customHeight="1">
      <c r="A40" s="384"/>
      <c r="B40" s="71" t="s">
        <v>215</v>
      </c>
      <c r="C40" s="93">
        <v>194</v>
      </c>
      <c r="D40" s="93">
        <v>221</v>
      </c>
      <c r="E40" s="93">
        <f t="shared" si="8"/>
        <v>-27</v>
      </c>
      <c r="F40" s="93">
        <v>503</v>
      </c>
      <c r="G40" s="93">
        <v>544</v>
      </c>
      <c r="H40" s="93">
        <v>-4</v>
      </c>
      <c r="I40" s="93">
        <f aca="true" t="shared" si="10" ref="I40:I46">F40-G40+H40</f>
        <v>-45</v>
      </c>
      <c r="J40" s="97">
        <f t="shared" si="9"/>
        <v>-72</v>
      </c>
    </row>
    <row r="41" spans="1:10" ht="18" customHeight="1">
      <c r="A41" s="384"/>
      <c r="B41" s="71" t="s">
        <v>216</v>
      </c>
      <c r="C41" s="93">
        <v>160</v>
      </c>
      <c r="D41" s="93">
        <v>238</v>
      </c>
      <c r="E41" s="93">
        <f t="shared" si="8"/>
        <v>-78</v>
      </c>
      <c r="F41" s="93">
        <v>482</v>
      </c>
      <c r="G41" s="93">
        <v>558</v>
      </c>
      <c r="H41" s="93">
        <v>6</v>
      </c>
      <c r="I41" s="93">
        <f t="shared" si="10"/>
        <v>-70</v>
      </c>
      <c r="J41" s="97">
        <f t="shared" si="9"/>
        <v>-148</v>
      </c>
    </row>
    <row r="42" spans="1:10" ht="18" customHeight="1">
      <c r="A42" s="385"/>
      <c r="B42" s="72" t="s">
        <v>350</v>
      </c>
      <c r="C42" s="95">
        <v>186</v>
      </c>
      <c r="D42" s="95">
        <v>236</v>
      </c>
      <c r="E42" s="95">
        <f t="shared" si="8"/>
        <v>-50</v>
      </c>
      <c r="F42" s="95">
        <v>789</v>
      </c>
      <c r="G42" s="95">
        <v>552</v>
      </c>
      <c r="H42" s="95">
        <v>1</v>
      </c>
      <c r="I42" s="95">
        <f t="shared" si="10"/>
        <v>238</v>
      </c>
      <c r="J42" s="98">
        <f t="shared" si="9"/>
        <v>188</v>
      </c>
    </row>
    <row r="43" spans="1:10" ht="18" customHeight="1">
      <c r="A43" s="383" t="s">
        <v>131</v>
      </c>
      <c r="B43" s="90" t="s">
        <v>222</v>
      </c>
      <c r="C43" s="91">
        <v>155</v>
      </c>
      <c r="D43" s="91">
        <v>183</v>
      </c>
      <c r="E43" s="91">
        <f t="shared" si="8"/>
        <v>-28</v>
      </c>
      <c r="F43" s="91">
        <v>571</v>
      </c>
      <c r="G43" s="91">
        <v>520</v>
      </c>
      <c r="H43" s="91">
        <v>21</v>
      </c>
      <c r="I43" s="91">
        <f t="shared" si="10"/>
        <v>72</v>
      </c>
      <c r="J43" s="96">
        <f t="shared" si="9"/>
        <v>44</v>
      </c>
    </row>
    <row r="44" spans="1:10" ht="18" customHeight="1">
      <c r="A44" s="384"/>
      <c r="B44" s="71" t="s">
        <v>113</v>
      </c>
      <c r="C44" s="93">
        <v>182</v>
      </c>
      <c r="D44" s="93">
        <v>168</v>
      </c>
      <c r="E44" s="93">
        <f t="shared" si="8"/>
        <v>14</v>
      </c>
      <c r="F44" s="93">
        <v>546</v>
      </c>
      <c r="G44" s="93">
        <v>488</v>
      </c>
      <c r="H44" s="93">
        <v>1</v>
      </c>
      <c r="I44" s="93">
        <f t="shared" si="10"/>
        <v>59</v>
      </c>
      <c r="J44" s="97">
        <f t="shared" si="9"/>
        <v>73</v>
      </c>
    </row>
    <row r="45" spans="1:10" ht="18" customHeight="1">
      <c r="A45" s="384"/>
      <c r="B45" s="71" t="s">
        <v>157</v>
      </c>
      <c r="C45" s="93">
        <v>217</v>
      </c>
      <c r="D45" s="93">
        <v>196</v>
      </c>
      <c r="E45" s="93">
        <f t="shared" si="8"/>
        <v>21</v>
      </c>
      <c r="F45" s="93">
        <v>726</v>
      </c>
      <c r="G45" s="93">
        <v>616</v>
      </c>
      <c r="H45" s="94">
        <v>3</v>
      </c>
      <c r="I45" s="93">
        <f t="shared" si="10"/>
        <v>113</v>
      </c>
      <c r="J45" s="97">
        <f t="shared" si="9"/>
        <v>134</v>
      </c>
    </row>
    <row r="46" spans="1:10" ht="18" customHeight="1">
      <c r="A46" s="385"/>
      <c r="B46" s="72" t="s">
        <v>350</v>
      </c>
      <c r="C46" s="95">
        <v>209</v>
      </c>
      <c r="D46" s="95">
        <v>242</v>
      </c>
      <c r="E46" s="95">
        <f t="shared" si="8"/>
        <v>-33</v>
      </c>
      <c r="F46" s="95">
        <v>706</v>
      </c>
      <c r="G46" s="95">
        <v>715</v>
      </c>
      <c r="H46" s="220">
        <v>1</v>
      </c>
      <c r="I46" s="95">
        <f t="shared" si="10"/>
        <v>-8</v>
      </c>
      <c r="J46" s="98">
        <f t="shared" si="9"/>
        <v>-41</v>
      </c>
    </row>
    <row r="47" spans="1:10" ht="18" customHeight="1">
      <c r="A47" s="383" t="s">
        <v>114</v>
      </c>
      <c r="B47" s="90" t="s">
        <v>219</v>
      </c>
      <c r="C47" s="91">
        <v>142</v>
      </c>
      <c r="D47" s="91">
        <v>128</v>
      </c>
      <c r="E47" s="91">
        <f aca="true" t="shared" si="11" ref="E47:E54">C47-D47</f>
        <v>14</v>
      </c>
      <c r="F47" s="91">
        <v>328</v>
      </c>
      <c r="G47" s="91">
        <v>377</v>
      </c>
      <c r="H47" s="91" t="s">
        <v>106</v>
      </c>
      <c r="I47" s="91">
        <v>-49</v>
      </c>
      <c r="J47" s="96">
        <f aca="true" t="shared" si="12" ref="J47:J54">E47+I47</f>
        <v>-35</v>
      </c>
    </row>
    <row r="48" spans="1:10" ht="18" customHeight="1">
      <c r="A48" s="384"/>
      <c r="B48" s="71" t="s">
        <v>113</v>
      </c>
      <c r="C48" s="93">
        <v>111</v>
      </c>
      <c r="D48" s="93">
        <v>108</v>
      </c>
      <c r="E48" s="93">
        <f t="shared" si="11"/>
        <v>3</v>
      </c>
      <c r="F48" s="93">
        <v>305</v>
      </c>
      <c r="G48" s="93">
        <v>349</v>
      </c>
      <c r="H48" s="93">
        <v>-1</v>
      </c>
      <c r="I48" s="93">
        <f>F48-G48+H48</f>
        <v>-45</v>
      </c>
      <c r="J48" s="97">
        <f t="shared" si="12"/>
        <v>-42</v>
      </c>
    </row>
    <row r="49" spans="1:10" ht="18" customHeight="1">
      <c r="A49" s="384"/>
      <c r="B49" s="71" t="s">
        <v>157</v>
      </c>
      <c r="C49" s="93">
        <v>100</v>
      </c>
      <c r="D49" s="93">
        <v>131</v>
      </c>
      <c r="E49" s="93">
        <f t="shared" si="11"/>
        <v>-31</v>
      </c>
      <c r="F49" s="93">
        <v>343</v>
      </c>
      <c r="G49" s="93">
        <v>375</v>
      </c>
      <c r="H49" s="93" t="s">
        <v>106</v>
      </c>
      <c r="I49" s="93">
        <v>-32</v>
      </c>
      <c r="J49" s="97">
        <f t="shared" si="12"/>
        <v>-63</v>
      </c>
    </row>
    <row r="50" spans="1:10" ht="18" customHeight="1">
      <c r="A50" s="385"/>
      <c r="B50" s="72" t="s">
        <v>350</v>
      </c>
      <c r="C50" s="95">
        <v>84</v>
      </c>
      <c r="D50" s="95">
        <v>137</v>
      </c>
      <c r="E50" s="95">
        <f t="shared" si="11"/>
        <v>-53</v>
      </c>
      <c r="F50" s="95">
        <v>320</v>
      </c>
      <c r="G50" s="95">
        <v>399</v>
      </c>
      <c r="H50" s="95">
        <v>1</v>
      </c>
      <c r="I50" s="95">
        <f aca="true" t="shared" si="13" ref="I50:I58">F50-G50+H50</f>
        <v>-78</v>
      </c>
      <c r="J50" s="98">
        <f t="shared" si="12"/>
        <v>-131</v>
      </c>
    </row>
    <row r="51" spans="1:10" ht="18" customHeight="1">
      <c r="A51" s="383" t="s">
        <v>254</v>
      </c>
      <c r="B51" s="90" t="s">
        <v>255</v>
      </c>
      <c r="C51" s="91">
        <v>411</v>
      </c>
      <c r="D51" s="91">
        <v>181</v>
      </c>
      <c r="E51" s="91">
        <f t="shared" si="11"/>
        <v>230</v>
      </c>
      <c r="F51" s="91">
        <v>1319</v>
      </c>
      <c r="G51" s="91">
        <v>1328</v>
      </c>
      <c r="H51" s="91">
        <v>-19</v>
      </c>
      <c r="I51" s="91">
        <f t="shared" si="13"/>
        <v>-28</v>
      </c>
      <c r="J51" s="96">
        <f t="shared" si="12"/>
        <v>202</v>
      </c>
    </row>
    <row r="52" spans="1:10" ht="18" customHeight="1">
      <c r="A52" s="384"/>
      <c r="B52" s="71" t="s">
        <v>256</v>
      </c>
      <c r="C52" s="93">
        <v>380</v>
      </c>
      <c r="D52" s="93">
        <v>207</v>
      </c>
      <c r="E52" s="93">
        <f t="shared" si="11"/>
        <v>173</v>
      </c>
      <c r="F52" s="93">
        <v>1493</v>
      </c>
      <c r="G52" s="93">
        <v>1363</v>
      </c>
      <c r="H52" s="93">
        <v>-23</v>
      </c>
      <c r="I52" s="93">
        <f t="shared" si="13"/>
        <v>107</v>
      </c>
      <c r="J52" s="97">
        <f t="shared" si="12"/>
        <v>280</v>
      </c>
    </row>
    <row r="53" spans="1:10" ht="18" customHeight="1">
      <c r="A53" s="384"/>
      <c r="B53" s="71" t="s">
        <v>257</v>
      </c>
      <c r="C53" s="93">
        <v>390</v>
      </c>
      <c r="D53" s="93">
        <v>222</v>
      </c>
      <c r="E53" s="93">
        <f t="shared" si="11"/>
        <v>168</v>
      </c>
      <c r="F53" s="93">
        <v>1951</v>
      </c>
      <c r="G53" s="93">
        <v>1513</v>
      </c>
      <c r="H53" s="93">
        <v>-206</v>
      </c>
      <c r="I53" s="93">
        <f t="shared" si="13"/>
        <v>232</v>
      </c>
      <c r="J53" s="97">
        <f t="shared" si="12"/>
        <v>400</v>
      </c>
    </row>
    <row r="54" spans="1:10" ht="18" customHeight="1">
      <c r="A54" s="385"/>
      <c r="B54" s="72" t="s">
        <v>350</v>
      </c>
      <c r="C54" s="221">
        <v>451</v>
      </c>
      <c r="D54" s="221">
        <v>230</v>
      </c>
      <c r="E54" s="221">
        <f t="shared" si="11"/>
        <v>221</v>
      </c>
      <c r="F54" s="221">
        <v>2393</v>
      </c>
      <c r="G54" s="221">
        <v>1738</v>
      </c>
      <c r="H54" s="221">
        <v>-40</v>
      </c>
      <c r="I54" s="95">
        <f t="shared" si="13"/>
        <v>615</v>
      </c>
      <c r="J54" s="98">
        <f t="shared" si="12"/>
        <v>836</v>
      </c>
    </row>
    <row r="55" spans="1:10" ht="18" customHeight="1">
      <c r="A55" s="383" t="s">
        <v>153</v>
      </c>
      <c r="B55" s="90" t="s">
        <v>107</v>
      </c>
      <c r="C55" s="91">
        <v>552</v>
      </c>
      <c r="D55" s="91">
        <v>185</v>
      </c>
      <c r="E55" s="91">
        <f>C55-D55</f>
        <v>367</v>
      </c>
      <c r="F55" s="91">
        <v>3548</v>
      </c>
      <c r="G55" s="91">
        <v>2156</v>
      </c>
      <c r="H55" s="91">
        <v>12</v>
      </c>
      <c r="I55" s="91">
        <f t="shared" si="13"/>
        <v>1404</v>
      </c>
      <c r="J55" s="96">
        <f>E55+I55</f>
        <v>1771</v>
      </c>
    </row>
    <row r="56" spans="1:10" ht="18" customHeight="1">
      <c r="A56" s="384"/>
      <c r="B56" s="71" t="s">
        <v>108</v>
      </c>
      <c r="C56" s="93">
        <v>688</v>
      </c>
      <c r="D56" s="93">
        <v>230</v>
      </c>
      <c r="E56" s="93">
        <f>C56-D56</f>
        <v>458</v>
      </c>
      <c r="F56" s="93">
        <v>3271</v>
      </c>
      <c r="G56" s="93">
        <v>2284</v>
      </c>
      <c r="H56" s="93">
        <v>46</v>
      </c>
      <c r="I56" s="93">
        <f t="shared" si="13"/>
        <v>1033</v>
      </c>
      <c r="J56" s="97">
        <f>E56+I56</f>
        <v>1491</v>
      </c>
    </row>
    <row r="57" spans="1:10" ht="18" customHeight="1">
      <c r="A57" s="384"/>
      <c r="B57" s="71" t="s">
        <v>205</v>
      </c>
      <c r="C57" s="102">
        <v>711</v>
      </c>
      <c r="D57" s="102">
        <v>225</v>
      </c>
      <c r="E57" s="102">
        <f>C57-D57</f>
        <v>486</v>
      </c>
      <c r="F57" s="102">
        <v>3339</v>
      </c>
      <c r="G57" s="102">
        <v>3028</v>
      </c>
      <c r="H57" s="103">
        <v>3</v>
      </c>
      <c r="I57" s="102">
        <f t="shared" si="13"/>
        <v>314</v>
      </c>
      <c r="J57" s="104">
        <f>E57+I57</f>
        <v>800</v>
      </c>
    </row>
    <row r="58" spans="1:10" s="38" customFormat="1" ht="18" customHeight="1" thickBot="1">
      <c r="A58" s="386"/>
      <c r="B58" s="99" t="s">
        <v>350</v>
      </c>
      <c r="C58" s="105">
        <v>755</v>
      </c>
      <c r="D58" s="105">
        <v>253</v>
      </c>
      <c r="E58" s="105">
        <f>C58-D58</f>
        <v>502</v>
      </c>
      <c r="F58" s="105">
        <v>4465</v>
      </c>
      <c r="G58" s="105">
        <v>3615</v>
      </c>
      <c r="H58" s="199">
        <v>42</v>
      </c>
      <c r="I58" s="105">
        <f t="shared" si="13"/>
        <v>892</v>
      </c>
      <c r="J58" s="106">
        <f>E58+I58</f>
        <v>1394</v>
      </c>
    </row>
    <row r="59" ht="12.75">
      <c r="A59" s="53"/>
    </row>
  </sheetData>
  <mergeCells count="23">
    <mergeCell ref="B2:B3"/>
    <mergeCell ref="C2:E2"/>
    <mergeCell ref="F2:I2"/>
    <mergeCell ref="J2:J3"/>
    <mergeCell ref="A20:A23"/>
    <mergeCell ref="A2:A3"/>
    <mergeCell ref="A4:A7"/>
    <mergeCell ref="A8:A11"/>
    <mergeCell ref="A12:A15"/>
    <mergeCell ref="A16:A19"/>
    <mergeCell ref="F25:I25"/>
    <mergeCell ref="J25:J26"/>
    <mergeCell ref="A25:A26"/>
    <mergeCell ref="B25:B26"/>
    <mergeCell ref="C25:E25"/>
    <mergeCell ref="A27:A30"/>
    <mergeCell ref="A35:A38"/>
    <mergeCell ref="A39:A42"/>
    <mergeCell ref="A43:A46"/>
    <mergeCell ref="A47:A50"/>
    <mergeCell ref="A51:A54"/>
    <mergeCell ref="A55:A58"/>
    <mergeCell ref="A31:A34"/>
  </mergeCells>
  <printOptions/>
  <pageMargins left="0.75" right="0.75" top="1" bottom="1" header="0.512" footer="0.512"/>
  <pageSetup horizontalDpi="600" verticalDpi="600" orientation="portrait" paperSize="9" scale="95" r:id="rId1"/>
  <rowBreaks count="1" manualBreakCount="1">
    <brk id="23" max="9" man="1"/>
  </rowBreaks>
  <colBreaks count="1" manualBreakCount="1">
    <brk id="10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8.75" customHeight="1"/>
  <cols>
    <col min="1" max="1" width="11.69921875" style="28" customWidth="1"/>
    <col min="2" max="18" width="11" style="28" customWidth="1"/>
    <col min="19" max="16384" width="9.09765625" style="28" customWidth="1"/>
  </cols>
  <sheetData>
    <row r="1" spans="1:18" ht="18.75" customHeight="1" thickBot="1">
      <c r="A1" s="310" t="s">
        <v>169</v>
      </c>
      <c r="B1" s="107"/>
      <c r="C1" s="107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6" t="s">
        <v>351</v>
      </c>
    </row>
    <row r="2" spans="1:18" s="40" customFormat="1" ht="30" customHeight="1">
      <c r="A2" s="108"/>
      <c r="B2" s="341" t="s">
        <v>70</v>
      </c>
      <c r="C2" s="342" t="s">
        <v>76</v>
      </c>
      <c r="D2" s="342" t="s">
        <v>77</v>
      </c>
      <c r="E2" s="342" t="s">
        <v>303</v>
      </c>
      <c r="F2" s="342" t="s">
        <v>68</v>
      </c>
      <c r="G2" s="342" t="s">
        <v>79</v>
      </c>
      <c r="H2" s="342" t="s">
        <v>75</v>
      </c>
      <c r="I2" s="342" t="s">
        <v>74</v>
      </c>
      <c r="J2" s="343" t="s">
        <v>69</v>
      </c>
      <c r="K2" s="342" t="s">
        <v>72</v>
      </c>
      <c r="L2" s="342" t="s">
        <v>80</v>
      </c>
      <c r="M2" s="342" t="s">
        <v>73</v>
      </c>
      <c r="N2" s="342" t="s">
        <v>154</v>
      </c>
      <c r="O2" s="342" t="s">
        <v>304</v>
      </c>
      <c r="P2" s="344" t="s">
        <v>305</v>
      </c>
      <c r="Q2" s="342" t="s">
        <v>306</v>
      </c>
      <c r="R2" s="345" t="s">
        <v>307</v>
      </c>
    </row>
    <row r="3" spans="1:18" ht="21" customHeight="1">
      <c r="A3" s="395" t="s">
        <v>9</v>
      </c>
      <c r="B3" s="400" t="s">
        <v>25</v>
      </c>
      <c r="C3" s="111">
        <v>880</v>
      </c>
      <c r="D3" s="111">
        <v>4752</v>
      </c>
      <c r="E3" s="111">
        <v>16660</v>
      </c>
      <c r="F3" s="111">
        <v>9131</v>
      </c>
      <c r="G3" s="111">
        <v>6333</v>
      </c>
      <c r="H3" s="111">
        <v>1107</v>
      </c>
      <c r="I3" s="111">
        <v>438</v>
      </c>
      <c r="J3" s="126">
        <v>104</v>
      </c>
      <c r="K3" s="111">
        <v>342</v>
      </c>
      <c r="L3" s="111">
        <v>100</v>
      </c>
      <c r="M3" s="111">
        <v>6656</v>
      </c>
      <c r="N3" s="111">
        <v>667</v>
      </c>
      <c r="O3" s="111">
        <v>9591</v>
      </c>
      <c r="P3" s="111">
        <v>7851</v>
      </c>
      <c r="Q3" s="111">
        <v>1052</v>
      </c>
      <c r="R3" s="112">
        <f>SUM(B3:Q3)</f>
        <v>65664</v>
      </c>
    </row>
    <row r="4" spans="1:18" ht="21" customHeight="1">
      <c r="A4" s="397"/>
      <c r="B4" s="401"/>
      <c r="C4" s="114">
        <v>1</v>
      </c>
      <c r="D4" s="115">
        <v>333</v>
      </c>
      <c r="E4" s="115">
        <v>959</v>
      </c>
      <c r="F4" s="115">
        <v>846</v>
      </c>
      <c r="G4" s="115">
        <v>119</v>
      </c>
      <c r="H4" s="115">
        <v>240</v>
      </c>
      <c r="I4" s="115">
        <v>19</v>
      </c>
      <c r="J4" s="127">
        <v>0</v>
      </c>
      <c r="K4" s="114">
        <v>0</v>
      </c>
      <c r="L4" s="114">
        <v>0</v>
      </c>
      <c r="M4" s="115">
        <v>184</v>
      </c>
      <c r="N4" s="115">
        <v>79</v>
      </c>
      <c r="O4" s="115">
        <v>2525</v>
      </c>
      <c r="P4" s="115">
        <v>1642</v>
      </c>
      <c r="Q4" s="115">
        <v>264</v>
      </c>
      <c r="R4" s="116">
        <f>SUM(B4:Q4)</f>
        <v>7211</v>
      </c>
    </row>
    <row r="5" spans="1:18" ht="21" customHeight="1">
      <c r="A5" s="395" t="s">
        <v>10</v>
      </c>
      <c r="B5" s="111">
        <v>668</v>
      </c>
      <c r="C5" s="400" t="s">
        <v>78</v>
      </c>
      <c r="D5" s="111">
        <v>2165</v>
      </c>
      <c r="E5" s="111">
        <v>413</v>
      </c>
      <c r="F5" s="111">
        <v>3446</v>
      </c>
      <c r="G5" s="111">
        <v>2762</v>
      </c>
      <c r="H5" s="111">
        <v>307</v>
      </c>
      <c r="I5" s="111">
        <v>2056</v>
      </c>
      <c r="J5" s="126">
        <v>128</v>
      </c>
      <c r="K5" s="111">
        <v>221</v>
      </c>
      <c r="L5" s="111">
        <v>38</v>
      </c>
      <c r="M5" s="111">
        <v>114</v>
      </c>
      <c r="N5" s="118">
        <v>43</v>
      </c>
      <c r="O5" s="111">
        <v>1013</v>
      </c>
      <c r="P5" s="111">
        <v>1650</v>
      </c>
      <c r="Q5" s="111">
        <v>94</v>
      </c>
      <c r="R5" s="112">
        <f>SUM(B5:Q5)</f>
        <v>15118</v>
      </c>
    </row>
    <row r="6" spans="1:18" ht="21" customHeight="1">
      <c r="A6" s="397"/>
      <c r="B6" s="115">
        <v>144</v>
      </c>
      <c r="C6" s="401"/>
      <c r="D6" s="115">
        <v>304</v>
      </c>
      <c r="E6" s="117">
        <v>75</v>
      </c>
      <c r="F6" s="115">
        <v>250</v>
      </c>
      <c r="G6" s="115">
        <v>175</v>
      </c>
      <c r="H6" s="115">
        <v>190</v>
      </c>
      <c r="I6" s="115">
        <v>159</v>
      </c>
      <c r="J6" s="128">
        <v>20</v>
      </c>
      <c r="K6" s="115">
        <v>9</v>
      </c>
      <c r="L6" s="114">
        <v>0</v>
      </c>
      <c r="M6" s="115">
        <v>1</v>
      </c>
      <c r="N6" s="114">
        <v>23</v>
      </c>
      <c r="O6" s="115">
        <v>456</v>
      </c>
      <c r="P6" s="115">
        <v>311</v>
      </c>
      <c r="Q6" s="115">
        <v>67</v>
      </c>
      <c r="R6" s="116">
        <f aca="true" t="shared" si="0" ref="R6:R34">SUM(B6:Q6)</f>
        <v>2184</v>
      </c>
    </row>
    <row r="7" spans="1:18" ht="21" customHeight="1">
      <c r="A7" s="395" t="s">
        <v>11</v>
      </c>
      <c r="B7" s="111">
        <v>1526</v>
      </c>
      <c r="C7" s="111">
        <v>1189</v>
      </c>
      <c r="D7" s="400" t="s">
        <v>78</v>
      </c>
      <c r="E7" s="111">
        <v>4342</v>
      </c>
      <c r="F7" s="111">
        <v>5782</v>
      </c>
      <c r="G7" s="111">
        <v>1050</v>
      </c>
      <c r="H7" s="111">
        <v>2562</v>
      </c>
      <c r="I7" s="111">
        <v>1819</v>
      </c>
      <c r="J7" s="126">
        <v>23</v>
      </c>
      <c r="K7" s="111">
        <v>124</v>
      </c>
      <c r="L7" s="111">
        <v>11</v>
      </c>
      <c r="M7" s="111">
        <v>271</v>
      </c>
      <c r="N7" s="111">
        <v>673</v>
      </c>
      <c r="O7" s="111">
        <v>5723</v>
      </c>
      <c r="P7" s="111">
        <v>6743</v>
      </c>
      <c r="Q7" s="111">
        <v>463</v>
      </c>
      <c r="R7" s="112">
        <f t="shared" si="0"/>
        <v>32301</v>
      </c>
    </row>
    <row r="8" spans="1:18" ht="21" customHeight="1">
      <c r="A8" s="397"/>
      <c r="B8" s="115">
        <v>433</v>
      </c>
      <c r="C8" s="115">
        <v>89</v>
      </c>
      <c r="D8" s="401"/>
      <c r="E8" s="115">
        <v>212</v>
      </c>
      <c r="F8" s="115">
        <v>446</v>
      </c>
      <c r="G8" s="115">
        <v>2</v>
      </c>
      <c r="H8" s="115">
        <v>566</v>
      </c>
      <c r="I8" s="115">
        <v>77</v>
      </c>
      <c r="J8" s="127">
        <v>1</v>
      </c>
      <c r="K8" s="114">
        <v>0</v>
      </c>
      <c r="L8" s="114">
        <v>0</v>
      </c>
      <c r="M8" s="115">
        <v>13</v>
      </c>
      <c r="N8" s="115">
        <v>75</v>
      </c>
      <c r="O8" s="115">
        <v>1189</v>
      </c>
      <c r="P8" s="115">
        <v>1093</v>
      </c>
      <c r="Q8" s="115">
        <v>163</v>
      </c>
      <c r="R8" s="116">
        <f t="shared" si="0"/>
        <v>4359</v>
      </c>
    </row>
    <row r="9" spans="1:18" ht="21" customHeight="1">
      <c r="A9" s="395" t="s">
        <v>155</v>
      </c>
      <c r="B9" s="111">
        <v>5953</v>
      </c>
      <c r="C9" s="111">
        <v>338</v>
      </c>
      <c r="D9" s="110">
        <v>4365</v>
      </c>
      <c r="E9" s="400" t="s">
        <v>25</v>
      </c>
      <c r="F9" s="111">
        <v>3302</v>
      </c>
      <c r="G9" s="111">
        <v>415</v>
      </c>
      <c r="H9" s="111">
        <v>1521</v>
      </c>
      <c r="I9" s="111">
        <v>177</v>
      </c>
      <c r="J9" s="129">
        <v>4</v>
      </c>
      <c r="K9" s="118">
        <v>36</v>
      </c>
      <c r="L9" s="118">
        <v>11</v>
      </c>
      <c r="M9" s="111">
        <v>159</v>
      </c>
      <c r="N9" s="111">
        <v>8165</v>
      </c>
      <c r="O9" s="111">
        <v>7581</v>
      </c>
      <c r="P9" s="111">
        <v>6074</v>
      </c>
      <c r="Q9" s="111">
        <v>762</v>
      </c>
      <c r="R9" s="112">
        <f t="shared" si="0"/>
        <v>38863</v>
      </c>
    </row>
    <row r="10" spans="1:18" ht="21" customHeight="1">
      <c r="A10" s="397"/>
      <c r="B10" s="115">
        <v>1325</v>
      </c>
      <c r="C10" s="115">
        <v>2</v>
      </c>
      <c r="D10" s="113">
        <v>375</v>
      </c>
      <c r="E10" s="401"/>
      <c r="F10" s="115">
        <v>297</v>
      </c>
      <c r="G10" s="115">
        <v>1</v>
      </c>
      <c r="H10" s="115">
        <v>327</v>
      </c>
      <c r="I10" s="115">
        <v>18</v>
      </c>
      <c r="J10" s="127">
        <v>1</v>
      </c>
      <c r="K10" s="114">
        <v>0</v>
      </c>
      <c r="L10" s="114">
        <v>0</v>
      </c>
      <c r="M10" s="115">
        <v>0</v>
      </c>
      <c r="N10" s="115">
        <v>479</v>
      </c>
      <c r="O10" s="115">
        <v>2662</v>
      </c>
      <c r="P10" s="115">
        <v>1909</v>
      </c>
      <c r="Q10" s="115">
        <v>196</v>
      </c>
      <c r="R10" s="116">
        <f>SUM(B10:Q10)</f>
        <v>7592</v>
      </c>
    </row>
    <row r="11" spans="1:18" ht="21" customHeight="1">
      <c r="A11" s="395" t="s">
        <v>12</v>
      </c>
      <c r="B11" s="111">
        <v>6278</v>
      </c>
      <c r="C11" s="111">
        <v>1854</v>
      </c>
      <c r="D11" s="111">
        <v>7853</v>
      </c>
      <c r="E11" s="111">
        <v>4998</v>
      </c>
      <c r="F11" s="400" t="s">
        <v>25</v>
      </c>
      <c r="G11" s="111">
        <v>3376</v>
      </c>
      <c r="H11" s="111">
        <v>2245</v>
      </c>
      <c r="I11" s="111">
        <v>1275</v>
      </c>
      <c r="J11" s="126">
        <v>76</v>
      </c>
      <c r="K11" s="111">
        <v>275</v>
      </c>
      <c r="L11" s="111">
        <v>42</v>
      </c>
      <c r="M11" s="111">
        <v>605</v>
      </c>
      <c r="N11" s="111">
        <v>271</v>
      </c>
      <c r="O11" s="111">
        <v>5637</v>
      </c>
      <c r="P11" s="111">
        <v>3515</v>
      </c>
      <c r="Q11" s="111">
        <v>453</v>
      </c>
      <c r="R11" s="112">
        <f t="shared" si="0"/>
        <v>38753</v>
      </c>
    </row>
    <row r="12" spans="1:18" ht="21" customHeight="1">
      <c r="A12" s="397"/>
      <c r="B12" s="115">
        <v>731</v>
      </c>
      <c r="C12" s="115">
        <v>140</v>
      </c>
      <c r="D12" s="115">
        <v>386</v>
      </c>
      <c r="E12" s="115">
        <v>263</v>
      </c>
      <c r="F12" s="401"/>
      <c r="G12" s="115">
        <v>251</v>
      </c>
      <c r="H12" s="115">
        <v>236</v>
      </c>
      <c r="I12" s="115">
        <v>31</v>
      </c>
      <c r="J12" s="128">
        <v>1</v>
      </c>
      <c r="K12" s="115">
        <v>4</v>
      </c>
      <c r="L12" s="114">
        <v>0</v>
      </c>
      <c r="M12" s="115">
        <v>30</v>
      </c>
      <c r="N12" s="114">
        <v>29</v>
      </c>
      <c r="O12" s="115">
        <v>1249</v>
      </c>
      <c r="P12" s="115">
        <v>675</v>
      </c>
      <c r="Q12" s="115">
        <v>145</v>
      </c>
      <c r="R12" s="116">
        <f t="shared" si="0"/>
        <v>4171</v>
      </c>
    </row>
    <row r="13" spans="1:18" ht="21" customHeight="1">
      <c r="A13" s="395" t="s">
        <v>13</v>
      </c>
      <c r="B13" s="111">
        <v>2849</v>
      </c>
      <c r="C13" s="111">
        <v>3212</v>
      </c>
      <c r="D13" s="111">
        <v>1553</v>
      </c>
      <c r="E13" s="111">
        <v>728</v>
      </c>
      <c r="F13" s="111">
        <v>5186</v>
      </c>
      <c r="G13" s="400" t="s">
        <v>78</v>
      </c>
      <c r="H13" s="111">
        <v>297</v>
      </c>
      <c r="I13" s="111">
        <v>652</v>
      </c>
      <c r="J13" s="126">
        <v>1045</v>
      </c>
      <c r="K13" s="111">
        <v>1517</v>
      </c>
      <c r="L13" s="111">
        <v>346</v>
      </c>
      <c r="M13" s="111">
        <v>751</v>
      </c>
      <c r="N13" s="111">
        <v>32</v>
      </c>
      <c r="O13" s="111">
        <v>1736</v>
      </c>
      <c r="P13" s="111">
        <v>1690</v>
      </c>
      <c r="Q13" s="111">
        <v>92</v>
      </c>
      <c r="R13" s="112">
        <f t="shared" si="0"/>
        <v>21686</v>
      </c>
    </row>
    <row r="14" spans="1:18" ht="21" customHeight="1">
      <c r="A14" s="397"/>
      <c r="B14" s="115">
        <v>360</v>
      </c>
      <c r="C14" s="115">
        <v>134</v>
      </c>
      <c r="D14" s="115">
        <v>171</v>
      </c>
      <c r="E14" s="115">
        <v>114</v>
      </c>
      <c r="F14" s="115">
        <v>301</v>
      </c>
      <c r="G14" s="401"/>
      <c r="H14" s="115">
        <v>58</v>
      </c>
      <c r="I14" s="115">
        <v>19</v>
      </c>
      <c r="J14" s="128">
        <v>221</v>
      </c>
      <c r="K14" s="115">
        <v>252</v>
      </c>
      <c r="L14" s="115">
        <v>5</v>
      </c>
      <c r="M14" s="115">
        <v>21</v>
      </c>
      <c r="N14" s="114">
        <v>27</v>
      </c>
      <c r="O14" s="115">
        <v>822</v>
      </c>
      <c r="P14" s="115">
        <v>470</v>
      </c>
      <c r="Q14" s="115">
        <v>42</v>
      </c>
      <c r="R14" s="116">
        <f t="shared" si="0"/>
        <v>3017</v>
      </c>
    </row>
    <row r="15" spans="1:18" ht="21" customHeight="1">
      <c r="A15" s="395" t="s">
        <v>14</v>
      </c>
      <c r="B15" s="111">
        <v>1309</v>
      </c>
      <c r="C15" s="111">
        <v>360</v>
      </c>
      <c r="D15" s="111">
        <v>6400</v>
      </c>
      <c r="E15" s="111">
        <v>3930</v>
      </c>
      <c r="F15" s="111">
        <v>3628</v>
      </c>
      <c r="G15" s="111">
        <v>432</v>
      </c>
      <c r="H15" s="400" t="s">
        <v>78</v>
      </c>
      <c r="I15" s="111">
        <v>413</v>
      </c>
      <c r="J15" s="126">
        <v>10</v>
      </c>
      <c r="K15" s="111">
        <v>47</v>
      </c>
      <c r="L15" s="118">
        <v>12</v>
      </c>
      <c r="M15" s="111">
        <v>88</v>
      </c>
      <c r="N15" s="111">
        <v>271</v>
      </c>
      <c r="O15" s="111">
        <v>3306</v>
      </c>
      <c r="P15" s="111">
        <v>2141</v>
      </c>
      <c r="Q15" s="111">
        <v>228</v>
      </c>
      <c r="R15" s="112">
        <f t="shared" si="0"/>
        <v>22575</v>
      </c>
    </row>
    <row r="16" spans="1:18" ht="21" customHeight="1">
      <c r="A16" s="397"/>
      <c r="B16" s="115">
        <v>262</v>
      </c>
      <c r="C16" s="115">
        <v>29</v>
      </c>
      <c r="D16" s="115">
        <v>296</v>
      </c>
      <c r="E16" s="115">
        <v>162</v>
      </c>
      <c r="F16" s="115">
        <v>268</v>
      </c>
      <c r="G16" s="115">
        <v>0</v>
      </c>
      <c r="H16" s="401"/>
      <c r="I16" s="115">
        <v>28</v>
      </c>
      <c r="J16" s="127">
        <v>0</v>
      </c>
      <c r="K16" s="115">
        <v>0</v>
      </c>
      <c r="L16" s="114">
        <v>0</v>
      </c>
      <c r="M16" s="115">
        <v>1</v>
      </c>
      <c r="N16" s="114">
        <v>13</v>
      </c>
      <c r="O16" s="115">
        <v>572</v>
      </c>
      <c r="P16" s="115">
        <v>419</v>
      </c>
      <c r="Q16" s="115">
        <v>55</v>
      </c>
      <c r="R16" s="116">
        <f t="shared" si="0"/>
        <v>2105</v>
      </c>
    </row>
    <row r="17" spans="1:18" ht="21" customHeight="1">
      <c r="A17" s="395" t="s">
        <v>15</v>
      </c>
      <c r="B17" s="111">
        <v>347</v>
      </c>
      <c r="C17" s="111">
        <v>2086</v>
      </c>
      <c r="D17" s="111">
        <v>2918</v>
      </c>
      <c r="E17" s="111">
        <v>345</v>
      </c>
      <c r="F17" s="111">
        <v>2187</v>
      </c>
      <c r="G17" s="111">
        <v>617</v>
      </c>
      <c r="H17" s="111">
        <v>286</v>
      </c>
      <c r="I17" s="400" t="s">
        <v>25</v>
      </c>
      <c r="J17" s="126">
        <v>18</v>
      </c>
      <c r="K17" s="111">
        <v>58</v>
      </c>
      <c r="L17" s="118">
        <v>11</v>
      </c>
      <c r="M17" s="111">
        <v>76</v>
      </c>
      <c r="N17" s="118">
        <v>28</v>
      </c>
      <c r="O17" s="111">
        <v>711</v>
      </c>
      <c r="P17" s="111">
        <v>1547</v>
      </c>
      <c r="Q17" s="111">
        <v>59</v>
      </c>
      <c r="R17" s="112">
        <f t="shared" si="0"/>
        <v>11294</v>
      </c>
    </row>
    <row r="18" spans="1:18" ht="21" customHeight="1">
      <c r="A18" s="397"/>
      <c r="B18" s="115">
        <v>55</v>
      </c>
      <c r="C18" s="115">
        <v>355</v>
      </c>
      <c r="D18" s="115">
        <v>201</v>
      </c>
      <c r="E18" s="115">
        <v>37</v>
      </c>
      <c r="F18" s="115">
        <v>135</v>
      </c>
      <c r="G18" s="115">
        <v>11</v>
      </c>
      <c r="H18" s="115">
        <v>169</v>
      </c>
      <c r="I18" s="401"/>
      <c r="J18" s="128">
        <v>0</v>
      </c>
      <c r="K18" s="115">
        <v>0</v>
      </c>
      <c r="L18" s="114">
        <v>0</v>
      </c>
      <c r="M18" s="114">
        <v>0</v>
      </c>
      <c r="N18" s="114">
        <v>10</v>
      </c>
      <c r="O18" s="115">
        <v>260</v>
      </c>
      <c r="P18" s="115">
        <v>154</v>
      </c>
      <c r="Q18" s="115">
        <v>20</v>
      </c>
      <c r="R18" s="116">
        <f t="shared" si="0"/>
        <v>1407</v>
      </c>
    </row>
    <row r="19" spans="1:18" ht="21" customHeight="1">
      <c r="A19" s="395" t="s">
        <v>16</v>
      </c>
      <c r="B19" s="111">
        <v>364</v>
      </c>
      <c r="C19" s="111">
        <v>622</v>
      </c>
      <c r="D19" s="111">
        <v>248</v>
      </c>
      <c r="E19" s="111">
        <v>84</v>
      </c>
      <c r="F19" s="111">
        <v>640</v>
      </c>
      <c r="G19" s="111">
        <v>2611</v>
      </c>
      <c r="H19" s="111">
        <v>45</v>
      </c>
      <c r="I19" s="111">
        <v>99</v>
      </c>
      <c r="J19" s="406" t="s">
        <v>78</v>
      </c>
      <c r="K19" s="111">
        <v>601</v>
      </c>
      <c r="L19" s="111">
        <v>160</v>
      </c>
      <c r="M19" s="111">
        <v>96</v>
      </c>
      <c r="N19" s="118">
        <v>3</v>
      </c>
      <c r="O19" s="111">
        <v>268</v>
      </c>
      <c r="P19" s="111">
        <v>378</v>
      </c>
      <c r="Q19" s="111">
        <v>21</v>
      </c>
      <c r="R19" s="112">
        <f t="shared" si="0"/>
        <v>6240</v>
      </c>
    </row>
    <row r="20" spans="1:18" ht="21" customHeight="1">
      <c r="A20" s="397"/>
      <c r="B20" s="115">
        <v>54</v>
      </c>
      <c r="C20" s="115">
        <v>21</v>
      </c>
      <c r="D20" s="115">
        <v>31</v>
      </c>
      <c r="E20" s="115">
        <v>17</v>
      </c>
      <c r="F20" s="115">
        <v>34</v>
      </c>
      <c r="G20" s="115">
        <v>209</v>
      </c>
      <c r="H20" s="115">
        <v>14</v>
      </c>
      <c r="I20" s="115">
        <v>3</v>
      </c>
      <c r="J20" s="407"/>
      <c r="K20" s="115">
        <v>48</v>
      </c>
      <c r="L20" s="115">
        <v>1</v>
      </c>
      <c r="M20" s="114">
        <v>1</v>
      </c>
      <c r="N20" s="114">
        <v>6</v>
      </c>
      <c r="O20" s="115">
        <v>163</v>
      </c>
      <c r="P20" s="115">
        <v>109</v>
      </c>
      <c r="Q20" s="115">
        <v>14</v>
      </c>
      <c r="R20" s="116">
        <f t="shared" si="0"/>
        <v>725</v>
      </c>
    </row>
    <row r="21" spans="1:18" ht="21" customHeight="1">
      <c r="A21" s="395" t="s">
        <v>17</v>
      </c>
      <c r="B21" s="111">
        <v>546</v>
      </c>
      <c r="C21" s="111">
        <v>319</v>
      </c>
      <c r="D21" s="111">
        <v>234</v>
      </c>
      <c r="E21" s="111">
        <v>89</v>
      </c>
      <c r="F21" s="111">
        <v>645</v>
      </c>
      <c r="G21" s="111">
        <v>2336</v>
      </c>
      <c r="H21" s="111">
        <v>44</v>
      </c>
      <c r="I21" s="111">
        <v>69</v>
      </c>
      <c r="J21" s="126">
        <v>542</v>
      </c>
      <c r="K21" s="400" t="s">
        <v>178</v>
      </c>
      <c r="L21" s="111">
        <v>323</v>
      </c>
      <c r="M21" s="111">
        <v>164</v>
      </c>
      <c r="N21" s="118">
        <v>12</v>
      </c>
      <c r="O21" s="111">
        <v>306</v>
      </c>
      <c r="P21" s="111">
        <v>542</v>
      </c>
      <c r="Q21" s="111">
        <v>18</v>
      </c>
      <c r="R21" s="112">
        <f t="shared" si="0"/>
        <v>6189</v>
      </c>
    </row>
    <row r="22" spans="1:18" ht="21" customHeight="1">
      <c r="A22" s="397"/>
      <c r="B22" s="115">
        <v>69</v>
      </c>
      <c r="C22" s="115">
        <v>2</v>
      </c>
      <c r="D22" s="115">
        <v>29</v>
      </c>
      <c r="E22" s="115">
        <v>20</v>
      </c>
      <c r="F22" s="115">
        <v>44</v>
      </c>
      <c r="G22" s="115">
        <v>245</v>
      </c>
      <c r="H22" s="115">
        <v>19</v>
      </c>
      <c r="I22" s="115">
        <v>0</v>
      </c>
      <c r="J22" s="128">
        <v>41</v>
      </c>
      <c r="K22" s="401"/>
      <c r="L22" s="115">
        <v>1</v>
      </c>
      <c r="M22" s="114">
        <v>6</v>
      </c>
      <c r="N22" s="114">
        <v>1</v>
      </c>
      <c r="O22" s="115">
        <v>195</v>
      </c>
      <c r="P22" s="115">
        <v>112</v>
      </c>
      <c r="Q22" s="115">
        <v>10</v>
      </c>
      <c r="R22" s="116">
        <f t="shared" si="0"/>
        <v>794</v>
      </c>
    </row>
    <row r="23" spans="1:18" ht="21" customHeight="1">
      <c r="A23" s="395" t="s">
        <v>18</v>
      </c>
      <c r="B23" s="111">
        <v>297</v>
      </c>
      <c r="C23" s="111">
        <v>94</v>
      </c>
      <c r="D23" s="111">
        <v>97</v>
      </c>
      <c r="E23" s="111">
        <v>34</v>
      </c>
      <c r="F23" s="111">
        <v>280</v>
      </c>
      <c r="G23" s="111">
        <v>829</v>
      </c>
      <c r="H23" s="111">
        <v>21</v>
      </c>
      <c r="I23" s="111">
        <v>24</v>
      </c>
      <c r="J23" s="126">
        <v>178</v>
      </c>
      <c r="K23" s="111">
        <v>574</v>
      </c>
      <c r="L23" s="400" t="s">
        <v>178</v>
      </c>
      <c r="M23" s="111">
        <v>235</v>
      </c>
      <c r="N23" s="118">
        <v>3</v>
      </c>
      <c r="O23" s="111">
        <v>177</v>
      </c>
      <c r="P23" s="111">
        <v>1013</v>
      </c>
      <c r="Q23" s="111">
        <v>22</v>
      </c>
      <c r="R23" s="112">
        <f t="shared" si="0"/>
        <v>3878</v>
      </c>
    </row>
    <row r="24" spans="1:18" ht="21" customHeight="1">
      <c r="A24" s="397"/>
      <c r="B24" s="115">
        <v>48</v>
      </c>
      <c r="C24" s="115">
        <v>0</v>
      </c>
      <c r="D24" s="115">
        <v>15</v>
      </c>
      <c r="E24" s="115">
        <v>12</v>
      </c>
      <c r="F24" s="115">
        <v>35</v>
      </c>
      <c r="G24" s="115">
        <v>144</v>
      </c>
      <c r="H24" s="115">
        <v>11</v>
      </c>
      <c r="I24" s="114">
        <v>0</v>
      </c>
      <c r="J24" s="128">
        <v>24</v>
      </c>
      <c r="K24" s="115">
        <v>105</v>
      </c>
      <c r="L24" s="401"/>
      <c r="M24" s="115">
        <v>2</v>
      </c>
      <c r="N24" s="114">
        <v>2</v>
      </c>
      <c r="O24" s="115">
        <v>60</v>
      </c>
      <c r="P24" s="115">
        <v>133</v>
      </c>
      <c r="Q24" s="115">
        <v>5</v>
      </c>
      <c r="R24" s="116">
        <f t="shared" si="0"/>
        <v>596</v>
      </c>
    </row>
    <row r="25" spans="1:18" ht="21" customHeight="1">
      <c r="A25" s="395" t="s">
        <v>19</v>
      </c>
      <c r="B25" s="111">
        <v>3433</v>
      </c>
      <c r="C25" s="111">
        <v>69</v>
      </c>
      <c r="D25" s="111">
        <v>497</v>
      </c>
      <c r="E25" s="111">
        <v>336</v>
      </c>
      <c r="F25" s="111">
        <v>736</v>
      </c>
      <c r="G25" s="111">
        <v>1436</v>
      </c>
      <c r="H25" s="111">
        <v>46</v>
      </c>
      <c r="I25" s="111">
        <v>37</v>
      </c>
      <c r="J25" s="126">
        <v>22</v>
      </c>
      <c r="K25" s="111">
        <v>127</v>
      </c>
      <c r="L25" s="111">
        <v>78</v>
      </c>
      <c r="M25" s="400" t="s">
        <v>78</v>
      </c>
      <c r="N25" s="111">
        <v>13</v>
      </c>
      <c r="O25" s="111">
        <v>669</v>
      </c>
      <c r="P25" s="111">
        <v>2221</v>
      </c>
      <c r="Q25" s="111">
        <v>74</v>
      </c>
      <c r="R25" s="112">
        <f t="shared" si="0"/>
        <v>9794</v>
      </c>
    </row>
    <row r="26" spans="1:18" ht="21" customHeight="1">
      <c r="A26" s="397"/>
      <c r="B26" s="115">
        <v>362</v>
      </c>
      <c r="C26" s="114">
        <v>1</v>
      </c>
      <c r="D26" s="115">
        <v>52</v>
      </c>
      <c r="E26" s="115">
        <v>50</v>
      </c>
      <c r="F26" s="115">
        <v>145</v>
      </c>
      <c r="G26" s="115">
        <v>6</v>
      </c>
      <c r="H26" s="115">
        <v>13</v>
      </c>
      <c r="I26" s="114">
        <v>1</v>
      </c>
      <c r="J26" s="127">
        <v>0</v>
      </c>
      <c r="K26" s="115">
        <v>0</v>
      </c>
      <c r="L26" s="114">
        <v>0</v>
      </c>
      <c r="M26" s="401"/>
      <c r="N26" s="114">
        <v>2</v>
      </c>
      <c r="O26" s="115">
        <v>254</v>
      </c>
      <c r="P26" s="115">
        <v>280</v>
      </c>
      <c r="Q26" s="115">
        <v>28</v>
      </c>
      <c r="R26" s="116">
        <f t="shared" si="0"/>
        <v>1194</v>
      </c>
    </row>
    <row r="27" spans="1:18" ht="21" customHeight="1">
      <c r="A27" s="395" t="s">
        <v>154</v>
      </c>
      <c r="B27" s="111">
        <v>357</v>
      </c>
      <c r="C27" s="118">
        <v>27</v>
      </c>
      <c r="D27" s="111">
        <v>719</v>
      </c>
      <c r="E27" s="111">
        <v>8046</v>
      </c>
      <c r="F27" s="111">
        <v>171</v>
      </c>
      <c r="G27" s="111">
        <v>29</v>
      </c>
      <c r="H27" s="111">
        <v>125</v>
      </c>
      <c r="I27" s="118">
        <v>12</v>
      </c>
      <c r="J27" s="129">
        <v>1</v>
      </c>
      <c r="K27" s="118">
        <v>2</v>
      </c>
      <c r="L27" s="118">
        <v>0</v>
      </c>
      <c r="M27" s="111">
        <v>6</v>
      </c>
      <c r="N27" s="400" t="s">
        <v>78</v>
      </c>
      <c r="O27" s="111">
        <v>3331</v>
      </c>
      <c r="P27" s="111">
        <v>2630</v>
      </c>
      <c r="Q27" s="111">
        <v>177</v>
      </c>
      <c r="R27" s="112">
        <f t="shared" si="0"/>
        <v>15633</v>
      </c>
    </row>
    <row r="28" spans="1:18" ht="21" customHeight="1">
      <c r="A28" s="397"/>
      <c r="B28" s="115">
        <v>84</v>
      </c>
      <c r="C28" s="114">
        <v>0</v>
      </c>
      <c r="D28" s="115">
        <v>82</v>
      </c>
      <c r="E28" s="115">
        <v>764</v>
      </c>
      <c r="F28" s="115">
        <v>1</v>
      </c>
      <c r="G28" s="115">
        <v>0</v>
      </c>
      <c r="H28" s="115">
        <v>23</v>
      </c>
      <c r="I28" s="114">
        <v>0</v>
      </c>
      <c r="J28" s="127">
        <v>0</v>
      </c>
      <c r="K28" s="114">
        <v>0</v>
      </c>
      <c r="L28" s="114">
        <v>0</v>
      </c>
      <c r="M28" s="114">
        <v>0</v>
      </c>
      <c r="N28" s="401"/>
      <c r="O28" s="115">
        <v>565</v>
      </c>
      <c r="P28" s="115">
        <v>455</v>
      </c>
      <c r="Q28" s="115">
        <v>24</v>
      </c>
      <c r="R28" s="116">
        <f t="shared" si="0"/>
        <v>1998</v>
      </c>
    </row>
    <row r="29" spans="1:18" ht="21" customHeight="1">
      <c r="A29" s="395" t="s">
        <v>22</v>
      </c>
      <c r="B29" s="111">
        <v>4175</v>
      </c>
      <c r="C29" s="111">
        <v>621</v>
      </c>
      <c r="D29" s="111">
        <v>8065</v>
      </c>
      <c r="E29" s="111">
        <v>12303</v>
      </c>
      <c r="F29" s="111">
        <v>2923</v>
      </c>
      <c r="G29" s="111">
        <v>478</v>
      </c>
      <c r="H29" s="111">
        <v>1226</v>
      </c>
      <c r="I29" s="111">
        <v>404</v>
      </c>
      <c r="J29" s="126">
        <v>23</v>
      </c>
      <c r="K29" s="111">
        <v>33</v>
      </c>
      <c r="L29" s="111">
        <v>10</v>
      </c>
      <c r="M29" s="111">
        <v>168</v>
      </c>
      <c r="N29" s="111">
        <v>3182</v>
      </c>
      <c r="O29" s="400" t="s">
        <v>25</v>
      </c>
      <c r="P29" s="111">
        <v>120800</v>
      </c>
      <c r="Q29" s="111">
        <v>15959</v>
      </c>
      <c r="R29" s="112">
        <f t="shared" si="0"/>
        <v>170370</v>
      </c>
    </row>
    <row r="30" spans="1:18" ht="21" customHeight="1">
      <c r="A30" s="397"/>
      <c r="B30" s="115">
        <v>339</v>
      </c>
      <c r="C30" s="115">
        <v>9</v>
      </c>
      <c r="D30" s="115">
        <v>573</v>
      </c>
      <c r="E30" s="115">
        <v>1883</v>
      </c>
      <c r="F30" s="115">
        <v>102</v>
      </c>
      <c r="G30" s="115">
        <v>2</v>
      </c>
      <c r="H30" s="115">
        <v>53</v>
      </c>
      <c r="I30" s="115">
        <v>28</v>
      </c>
      <c r="J30" s="127">
        <v>0</v>
      </c>
      <c r="K30" s="114">
        <v>0</v>
      </c>
      <c r="L30" s="114">
        <v>0</v>
      </c>
      <c r="M30" s="115">
        <v>0</v>
      </c>
      <c r="N30" s="114">
        <v>832</v>
      </c>
      <c r="O30" s="401"/>
      <c r="P30" s="115">
        <v>18035</v>
      </c>
      <c r="Q30" s="115">
        <v>2344</v>
      </c>
      <c r="R30" s="116">
        <f t="shared" si="0"/>
        <v>24200</v>
      </c>
    </row>
    <row r="31" spans="1:18" ht="21" customHeight="1">
      <c r="A31" s="398" t="s">
        <v>65</v>
      </c>
      <c r="B31" s="111">
        <v>14990</v>
      </c>
      <c r="C31" s="119">
        <v>4382</v>
      </c>
      <c r="D31" s="111">
        <v>17803</v>
      </c>
      <c r="E31" s="119">
        <v>18028</v>
      </c>
      <c r="F31" s="111">
        <v>6622</v>
      </c>
      <c r="G31" s="111">
        <v>2627</v>
      </c>
      <c r="H31" s="111">
        <v>1969</v>
      </c>
      <c r="I31" s="119">
        <v>2271</v>
      </c>
      <c r="J31" s="130">
        <v>147</v>
      </c>
      <c r="K31" s="119">
        <v>448</v>
      </c>
      <c r="L31" s="119">
        <v>405</v>
      </c>
      <c r="M31" s="111">
        <v>2969</v>
      </c>
      <c r="N31" s="119">
        <v>5312</v>
      </c>
      <c r="O31" s="119">
        <v>312807</v>
      </c>
      <c r="P31" s="404" t="s">
        <v>67</v>
      </c>
      <c r="Q31" s="119">
        <v>50685</v>
      </c>
      <c r="R31" s="120">
        <f t="shared" si="0"/>
        <v>441465</v>
      </c>
    </row>
    <row r="32" spans="1:18" ht="21" customHeight="1">
      <c r="A32" s="399"/>
      <c r="B32" s="115">
        <v>2307</v>
      </c>
      <c r="C32" s="121">
        <v>63</v>
      </c>
      <c r="D32" s="115">
        <v>1840</v>
      </c>
      <c r="E32" s="121">
        <v>3272</v>
      </c>
      <c r="F32" s="115">
        <v>552</v>
      </c>
      <c r="G32" s="115">
        <v>81</v>
      </c>
      <c r="H32" s="115">
        <v>347</v>
      </c>
      <c r="I32" s="121">
        <v>97</v>
      </c>
      <c r="J32" s="266">
        <v>6</v>
      </c>
      <c r="K32" s="121">
        <v>20</v>
      </c>
      <c r="L32" s="121">
        <v>1</v>
      </c>
      <c r="M32" s="115">
        <v>46</v>
      </c>
      <c r="N32" s="121">
        <v>1025</v>
      </c>
      <c r="O32" s="121">
        <v>44883</v>
      </c>
      <c r="P32" s="405"/>
      <c r="Q32" s="121">
        <v>5515</v>
      </c>
      <c r="R32" s="122">
        <f t="shared" si="0"/>
        <v>60055</v>
      </c>
    </row>
    <row r="33" spans="1:18" ht="21" customHeight="1">
      <c r="A33" s="395" t="s">
        <v>23</v>
      </c>
      <c r="B33" s="111">
        <v>1398</v>
      </c>
      <c r="C33" s="111">
        <v>217</v>
      </c>
      <c r="D33" s="111">
        <v>1602</v>
      </c>
      <c r="E33" s="119">
        <v>3778</v>
      </c>
      <c r="F33" s="111">
        <v>666</v>
      </c>
      <c r="G33" s="111">
        <v>247</v>
      </c>
      <c r="H33" s="111">
        <v>197</v>
      </c>
      <c r="I33" s="111">
        <v>97</v>
      </c>
      <c r="J33" s="130">
        <v>28</v>
      </c>
      <c r="K33" s="119">
        <v>15</v>
      </c>
      <c r="L33" s="119">
        <v>6</v>
      </c>
      <c r="M33" s="111">
        <v>129</v>
      </c>
      <c r="N33" s="119">
        <v>252</v>
      </c>
      <c r="O33" s="119">
        <v>88814</v>
      </c>
      <c r="P33" s="119">
        <v>72015</v>
      </c>
      <c r="Q33" s="404" t="s">
        <v>67</v>
      </c>
      <c r="R33" s="120">
        <f t="shared" si="0"/>
        <v>169461</v>
      </c>
    </row>
    <row r="34" spans="1:18" ht="21" customHeight="1">
      <c r="A34" s="397"/>
      <c r="B34" s="115">
        <v>445</v>
      </c>
      <c r="C34" s="115">
        <v>7</v>
      </c>
      <c r="D34" s="115">
        <v>134</v>
      </c>
      <c r="E34" s="121">
        <v>1053</v>
      </c>
      <c r="F34" s="115">
        <v>23</v>
      </c>
      <c r="G34" s="115">
        <v>7</v>
      </c>
      <c r="H34" s="115">
        <v>50</v>
      </c>
      <c r="I34" s="115">
        <v>9</v>
      </c>
      <c r="J34" s="131">
        <v>1</v>
      </c>
      <c r="K34" s="121">
        <v>0</v>
      </c>
      <c r="L34" s="132">
        <v>0</v>
      </c>
      <c r="M34" s="115">
        <v>4</v>
      </c>
      <c r="N34" s="132">
        <v>434</v>
      </c>
      <c r="O34" s="121">
        <v>19268</v>
      </c>
      <c r="P34" s="121">
        <v>10408</v>
      </c>
      <c r="Q34" s="405"/>
      <c r="R34" s="122">
        <f t="shared" si="0"/>
        <v>31843</v>
      </c>
    </row>
    <row r="35" spans="1:18" ht="21" customHeight="1">
      <c r="A35" s="395" t="s">
        <v>24</v>
      </c>
      <c r="B35" s="111">
        <f>B5+B7+B9+B11+B13+B15+B17+B19+B21+B23+B25+B27+B29+B31+B33</f>
        <v>44490</v>
      </c>
      <c r="C35" s="119">
        <f>C3+C7+C9+C11+C13+C15+C17+C19+C21+C23+C25+C27+C29+C31+C33</f>
        <v>16270</v>
      </c>
      <c r="D35" s="111">
        <f>D3+D5+D9+D11+D13+D15+D17+D19+D21+D23+D25+D27+D29+D31+D33</f>
        <v>59271</v>
      </c>
      <c r="E35" s="119">
        <f>E3+E5+E7+E11+E13+E15+E17+E19+E21+E23+E25+E27+E29+E31+E33</f>
        <v>74114</v>
      </c>
      <c r="F35" s="111">
        <f>F3+F5+F7+F9+F13+F15+F17+F19+F21+F23+F25+F27+F29+F31+F33</f>
        <v>45345</v>
      </c>
      <c r="G35" s="111">
        <f>G3+G5+G7+G9+G11+G15+G17+G19+G21+G23+G25+G27+G29+G31+G33</f>
        <v>25578</v>
      </c>
      <c r="H35" s="111">
        <f>H3+H5+H7+H9+H11+H13+H17+H19+H21+H23+H25+H27+H29+H31+H33</f>
        <v>11998</v>
      </c>
      <c r="I35" s="119">
        <f>I3+I5+I7+I9+I11+I13+I15+I19+I21+I23+I25+I27+I29+I31+I33</f>
        <v>9843</v>
      </c>
      <c r="J35" s="130">
        <f>J3+J5+J7+J9+J11+J13+J15+J17+J21+J23+J25+J27+J29+J31+J33</f>
        <v>2349</v>
      </c>
      <c r="K35" s="119">
        <f>K3+K5+K7+K9+K11+K13+K15+K17+K19+K23+K25+K27+K29+K31+K33</f>
        <v>4420</v>
      </c>
      <c r="L35" s="119">
        <f>L3+L5+L7+L9+L11+L13+L15+L17+L19+L21+L25+L27+L29+L31+L33</f>
        <v>1553</v>
      </c>
      <c r="M35" s="111">
        <f>M3+M5+M7+M9+M11+M13+M15+M17+M19+M21+M23+M27+M29+M31+M33</f>
        <v>12487</v>
      </c>
      <c r="N35" s="119">
        <f>N3+N5+N7+N9+N11+N13+N15+N17+N19+N21+N23+N25+N29+N31+N33</f>
        <v>18927</v>
      </c>
      <c r="O35" s="119">
        <f>O3+O5+O7+O9+O11+O13+O15+O17+O19+O21+O23+O25+O27+O31+O33</f>
        <v>441670</v>
      </c>
      <c r="P35" s="119">
        <f>P3+P5+P7+P9+P11+P13+P15+P17+P19+P21+P23+P25+P27+P29+P33</f>
        <v>230810</v>
      </c>
      <c r="Q35" s="119">
        <f>Q3+Q5+Q7+Q9+Q11+Q13+Q15+Q17+Q19+Q21+Q23+Q25+Q27+Q29+Q31</f>
        <v>70159</v>
      </c>
      <c r="R35" s="408" t="s">
        <v>78</v>
      </c>
    </row>
    <row r="36" spans="1:18" ht="21" customHeight="1" thickBot="1">
      <c r="A36" s="396"/>
      <c r="B36" s="124">
        <f>B6+B8+B10+B12+B14+B16+B18+B20+B22+B24+B26+B28+B30+B32+B34</f>
        <v>7018</v>
      </c>
      <c r="C36" s="125">
        <f>C4+C8+C10+C12+C14+C16+C18+C20+C22+C24+C26+C28+C30+C32+C34</f>
        <v>853</v>
      </c>
      <c r="D36" s="124">
        <f>D4+D6+D10+D12+D14+D16+D18+D20+D22+D24+D26+D28+D30+D32+D34</f>
        <v>4822</v>
      </c>
      <c r="E36" s="125">
        <f>E4+E6+E8+E12+E14+E16+E18+E20+E22+E24+E26+E28+E30+E32+E34</f>
        <v>8893</v>
      </c>
      <c r="F36" s="124">
        <f>F4+F6+F8+F10+F14+F16+F18+F20+F22+F24+F26+F28+F30+F32+F34</f>
        <v>3479</v>
      </c>
      <c r="G36" s="124">
        <f>G4+G6+G8+G10+G12+G16+G18+G20+G22+G24+G26+G28+G30+G32+G34</f>
        <v>1253</v>
      </c>
      <c r="H36" s="124">
        <f>H4+H6+H8+H10+H12+H14+H18+H20+H22+H24+H26+H28+H30+H32+H34</f>
        <v>2316</v>
      </c>
      <c r="I36" s="125">
        <f>I4+I6+I8+I10+I12+I14+I16+I20+I22+I24+I26+I28+I30+I32+I34</f>
        <v>489</v>
      </c>
      <c r="J36" s="267">
        <f>J4+J6+J8+J10+J12+J14+J16+J18+J22+J24+J26+J28+J30+J32+J34</f>
        <v>316</v>
      </c>
      <c r="K36" s="125">
        <f>K4+K6+K8+K10+K12+K14+K16+K18+K20+K24+K26+K28+K30+K32+K34</f>
        <v>438</v>
      </c>
      <c r="L36" s="125">
        <f>L4+L6+L8+L10+L12+L14+L16+L18+L20+L22+L26+L28+L30+L32+L34</f>
        <v>8</v>
      </c>
      <c r="M36" s="124">
        <f>M4+M6+M8+M10+M12+M14+M16+M18+M20+M22+M24+M28+M30+M32+M34</f>
        <v>309</v>
      </c>
      <c r="N36" s="125">
        <f>N4+N6+N8+N10+N12+N14+N16+N18+N20+N22+N24+N26+N30+N32+N34</f>
        <v>3037</v>
      </c>
      <c r="O36" s="125">
        <f>O4+O6+O8+O10+O12+O14+O16+O18+O20+O22+O24+O26+O28+O32+O34</f>
        <v>75123</v>
      </c>
      <c r="P36" s="125">
        <f>P4+P6+P8+P10+P12+P14+P16+P18+P20+P22+P24+P26+P28+P30+P34</f>
        <v>36205</v>
      </c>
      <c r="Q36" s="125">
        <f>Q4+Q6+Q8+Q10+Q12+Q14+Q16+Q18+Q20+Q22+Q24+Q26+Q28+Q30+Q32</f>
        <v>8892</v>
      </c>
      <c r="R36" s="409"/>
    </row>
    <row r="37" spans="2:18" ht="21" customHeight="1">
      <c r="B37" s="402" t="s">
        <v>26</v>
      </c>
      <c r="C37" s="402"/>
      <c r="D37" s="402"/>
      <c r="E37" s="402"/>
      <c r="F37" s="402"/>
      <c r="G37" s="402"/>
      <c r="H37" s="402"/>
      <c r="I37" s="402"/>
      <c r="J37" s="32" t="s">
        <v>220</v>
      </c>
      <c r="L37" s="52"/>
      <c r="R37" s="41"/>
    </row>
    <row r="38" spans="2:18" ht="21" customHeight="1">
      <c r="B38" s="403" t="s">
        <v>27</v>
      </c>
      <c r="C38" s="403"/>
      <c r="D38" s="403"/>
      <c r="E38" s="403"/>
      <c r="F38" s="403"/>
      <c r="G38" s="403"/>
      <c r="H38" s="403"/>
      <c r="I38" s="403"/>
      <c r="L38" s="52"/>
      <c r="R38" s="41"/>
    </row>
  </sheetData>
  <mergeCells count="36">
    <mergeCell ref="A3:A4"/>
    <mergeCell ref="A5:A6"/>
    <mergeCell ref="A7:A8"/>
    <mergeCell ref="C5:C6"/>
    <mergeCell ref="B3:B4"/>
    <mergeCell ref="A11:A12"/>
    <mergeCell ref="A9:A10"/>
    <mergeCell ref="A33:A34"/>
    <mergeCell ref="A21:A22"/>
    <mergeCell ref="A23:A24"/>
    <mergeCell ref="A25:A26"/>
    <mergeCell ref="A27:A28"/>
    <mergeCell ref="A29:A30"/>
    <mergeCell ref="A13:A14"/>
    <mergeCell ref="A15:A16"/>
    <mergeCell ref="R35:R36"/>
    <mergeCell ref="N27:N28"/>
    <mergeCell ref="O29:O30"/>
    <mergeCell ref="P31:P32"/>
    <mergeCell ref="L23:L24"/>
    <mergeCell ref="M25:M26"/>
    <mergeCell ref="Q33:Q34"/>
    <mergeCell ref="J19:J20"/>
    <mergeCell ref="K21:K22"/>
    <mergeCell ref="D7:D8"/>
    <mergeCell ref="B37:I37"/>
    <mergeCell ref="B38:I38"/>
    <mergeCell ref="I17:I18"/>
    <mergeCell ref="F11:F12"/>
    <mergeCell ref="G13:G14"/>
    <mergeCell ref="H15:H16"/>
    <mergeCell ref="E9:E10"/>
    <mergeCell ref="A35:A36"/>
    <mergeCell ref="A17:A18"/>
    <mergeCell ref="A19:A20"/>
    <mergeCell ref="A31:A32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9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SheetLayoutView="100" workbookViewId="0" topLeftCell="A1">
      <selection activeCell="A3" sqref="A3"/>
    </sheetView>
  </sheetViews>
  <sheetFormatPr defaultColWidth="8.796875" defaultRowHeight="22.5" customHeight="1"/>
  <cols>
    <col min="1" max="2" width="10" style="28" customWidth="1"/>
    <col min="3" max="8" width="8.8984375" style="28" customWidth="1"/>
    <col min="9" max="9" width="9.296875" style="28" customWidth="1"/>
    <col min="10" max="11" width="8.8984375" style="28" customWidth="1"/>
    <col min="12" max="15" width="8.69921875" style="28" customWidth="1"/>
    <col min="16" max="16" width="9.3984375" style="28" customWidth="1"/>
    <col min="17" max="18" width="8.69921875" style="28" customWidth="1"/>
    <col min="19" max="19" width="9.69921875" style="28" customWidth="1"/>
    <col min="20" max="20" width="9.296875" style="28" customWidth="1"/>
    <col min="21" max="21" width="8.69921875" style="28" customWidth="1"/>
    <col min="22" max="16384" width="9.09765625" style="28" customWidth="1"/>
  </cols>
  <sheetData>
    <row r="1" s="39" customFormat="1" ht="21.75" customHeight="1">
      <c r="A1" s="311" t="s">
        <v>419</v>
      </c>
    </row>
    <row r="2" spans="1:21" ht="21.75" customHeight="1" thickBot="1">
      <c r="A2" s="312" t="s">
        <v>308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 t="s">
        <v>217</v>
      </c>
    </row>
    <row r="3" spans="1:21" s="40" customFormat="1" ht="55.5" customHeight="1">
      <c r="A3" s="108"/>
      <c r="B3" s="341" t="s">
        <v>285</v>
      </c>
      <c r="C3" s="341" t="s">
        <v>309</v>
      </c>
      <c r="D3" s="341" t="s">
        <v>310</v>
      </c>
      <c r="E3" s="341" t="s">
        <v>311</v>
      </c>
      <c r="F3" s="341" t="s">
        <v>312</v>
      </c>
      <c r="G3" s="341" t="s">
        <v>313</v>
      </c>
      <c r="H3" s="341" t="s">
        <v>314</v>
      </c>
      <c r="I3" s="346" t="s">
        <v>434</v>
      </c>
      <c r="J3" s="344" t="s">
        <v>420</v>
      </c>
      <c r="K3" s="344" t="s">
        <v>218</v>
      </c>
      <c r="L3" s="347" t="s">
        <v>171</v>
      </c>
      <c r="M3" s="344" t="s">
        <v>170</v>
      </c>
      <c r="N3" s="341" t="s">
        <v>166</v>
      </c>
      <c r="O3" s="344" t="s">
        <v>172</v>
      </c>
      <c r="P3" s="344" t="s">
        <v>421</v>
      </c>
      <c r="Q3" s="344" t="s">
        <v>435</v>
      </c>
      <c r="R3" s="348" t="s">
        <v>167</v>
      </c>
      <c r="S3" s="349" t="s">
        <v>436</v>
      </c>
      <c r="T3" s="348" t="s">
        <v>437</v>
      </c>
      <c r="U3" s="350" t="s">
        <v>422</v>
      </c>
    </row>
    <row r="4" spans="1:21" ht="21.75" customHeight="1">
      <c r="A4" s="109" t="s">
        <v>9</v>
      </c>
      <c r="B4" s="133">
        <f>SUM(C4:U4)</f>
        <v>190571</v>
      </c>
      <c r="C4" s="133">
        <v>3549</v>
      </c>
      <c r="D4" s="133">
        <v>81</v>
      </c>
      <c r="E4" s="133">
        <v>7</v>
      </c>
      <c r="F4" s="133">
        <v>70</v>
      </c>
      <c r="G4" s="133">
        <v>14643</v>
      </c>
      <c r="H4" s="133">
        <v>62609</v>
      </c>
      <c r="I4" s="133">
        <v>965</v>
      </c>
      <c r="J4" s="133">
        <v>2040</v>
      </c>
      <c r="K4" s="133">
        <v>7910</v>
      </c>
      <c r="L4" s="141">
        <v>29913</v>
      </c>
      <c r="M4" s="133">
        <v>4253</v>
      </c>
      <c r="N4" s="133">
        <v>1734</v>
      </c>
      <c r="O4" s="133">
        <v>8693</v>
      </c>
      <c r="P4" s="133">
        <v>12173</v>
      </c>
      <c r="Q4" s="133">
        <v>7297</v>
      </c>
      <c r="R4" s="133">
        <v>1362</v>
      </c>
      <c r="S4" s="133">
        <v>26967</v>
      </c>
      <c r="T4" s="133">
        <v>3895</v>
      </c>
      <c r="U4" s="134">
        <v>2410</v>
      </c>
    </row>
    <row r="5" spans="1:21" ht="21.75" customHeight="1">
      <c r="A5" s="135" t="s">
        <v>10</v>
      </c>
      <c r="B5" s="136">
        <f aca="true" t="shared" si="0" ref="B5:B16">SUM(C5:U5)</f>
        <v>39108</v>
      </c>
      <c r="C5" s="136">
        <v>1695</v>
      </c>
      <c r="D5" s="137">
        <v>0</v>
      </c>
      <c r="E5" s="136">
        <v>197</v>
      </c>
      <c r="F5" s="136">
        <v>13</v>
      </c>
      <c r="G5" s="136">
        <v>2608</v>
      </c>
      <c r="H5" s="136">
        <v>16877</v>
      </c>
      <c r="I5" s="136">
        <v>115</v>
      </c>
      <c r="J5" s="136">
        <v>192</v>
      </c>
      <c r="K5" s="136">
        <v>1411</v>
      </c>
      <c r="L5" s="142">
        <v>5317</v>
      </c>
      <c r="M5" s="136">
        <v>505</v>
      </c>
      <c r="N5" s="136">
        <v>197</v>
      </c>
      <c r="O5" s="136">
        <v>1141</v>
      </c>
      <c r="P5" s="136">
        <v>2071</v>
      </c>
      <c r="Q5" s="136">
        <v>1022</v>
      </c>
      <c r="R5" s="136">
        <v>298</v>
      </c>
      <c r="S5" s="136">
        <v>4366</v>
      </c>
      <c r="T5" s="136">
        <v>695</v>
      </c>
      <c r="U5" s="60">
        <v>388</v>
      </c>
    </row>
    <row r="6" spans="1:21" ht="21.75" customHeight="1">
      <c r="A6" s="135" t="s">
        <v>11</v>
      </c>
      <c r="B6" s="136">
        <f t="shared" si="0"/>
        <v>75516</v>
      </c>
      <c r="C6" s="136">
        <v>1134</v>
      </c>
      <c r="D6" s="137">
        <v>0</v>
      </c>
      <c r="E6" s="136">
        <v>5</v>
      </c>
      <c r="F6" s="136">
        <v>4</v>
      </c>
      <c r="G6" s="136">
        <v>4082</v>
      </c>
      <c r="H6" s="136">
        <v>31840</v>
      </c>
      <c r="I6" s="136">
        <v>171</v>
      </c>
      <c r="J6" s="136">
        <v>1021</v>
      </c>
      <c r="K6" s="136">
        <v>2722</v>
      </c>
      <c r="L6" s="142">
        <v>10051</v>
      </c>
      <c r="M6" s="136">
        <v>1089</v>
      </c>
      <c r="N6" s="136">
        <v>540</v>
      </c>
      <c r="O6" s="136">
        <v>3349</v>
      </c>
      <c r="P6" s="136">
        <v>4059</v>
      </c>
      <c r="Q6" s="136">
        <v>2706</v>
      </c>
      <c r="R6" s="136">
        <v>521</v>
      </c>
      <c r="S6" s="136">
        <v>9594</v>
      </c>
      <c r="T6" s="136">
        <v>1219</v>
      </c>
      <c r="U6" s="60">
        <v>1409</v>
      </c>
    </row>
    <row r="7" spans="1:21" ht="21.75" customHeight="1">
      <c r="A7" s="135" t="s">
        <v>155</v>
      </c>
      <c r="B7" s="136">
        <f>SUM(C7:U7)</f>
        <v>218366</v>
      </c>
      <c r="C7" s="136">
        <v>5197</v>
      </c>
      <c r="D7" s="137">
        <v>124</v>
      </c>
      <c r="E7" s="136">
        <v>17</v>
      </c>
      <c r="F7" s="136">
        <v>105</v>
      </c>
      <c r="G7" s="136">
        <v>12691</v>
      </c>
      <c r="H7" s="136">
        <v>93385</v>
      </c>
      <c r="I7" s="136">
        <v>440</v>
      </c>
      <c r="J7" s="136">
        <v>2019</v>
      </c>
      <c r="K7" s="136">
        <v>8150</v>
      </c>
      <c r="L7" s="142">
        <v>24934</v>
      </c>
      <c r="M7" s="136">
        <v>2701</v>
      </c>
      <c r="N7" s="136">
        <v>1405</v>
      </c>
      <c r="O7" s="136">
        <v>9815</v>
      </c>
      <c r="P7" s="136">
        <v>12334</v>
      </c>
      <c r="Q7" s="136">
        <v>7102</v>
      </c>
      <c r="R7" s="136">
        <v>1787</v>
      </c>
      <c r="S7" s="136">
        <v>28090</v>
      </c>
      <c r="T7" s="136">
        <v>4095</v>
      </c>
      <c r="U7" s="60">
        <v>3975</v>
      </c>
    </row>
    <row r="8" spans="1:21" ht="21.75" customHeight="1">
      <c r="A8" s="135" t="s">
        <v>12</v>
      </c>
      <c r="B8" s="136">
        <f t="shared" si="0"/>
        <v>90945</v>
      </c>
      <c r="C8" s="136">
        <v>2938</v>
      </c>
      <c r="D8" s="136">
        <v>5</v>
      </c>
      <c r="E8" s="136">
        <v>3</v>
      </c>
      <c r="F8" s="136">
        <v>59</v>
      </c>
      <c r="G8" s="136">
        <v>5482</v>
      </c>
      <c r="H8" s="136">
        <v>34539</v>
      </c>
      <c r="I8" s="136">
        <v>215</v>
      </c>
      <c r="J8" s="136">
        <v>953</v>
      </c>
      <c r="K8" s="136">
        <v>4071</v>
      </c>
      <c r="L8" s="142">
        <v>12640</v>
      </c>
      <c r="M8" s="136">
        <v>1614</v>
      </c>
      <c r="N8" s="136">
        <v>731</v>
      </c>
      <c r="O8" s="136">
        <v>3725</v>
      </c>
      <c r="P8" s="136">
        <v>5400</v>
      </c>
      <c r="Q8" s="136">
        <v>3104</v>
      </c>
      <c r="R8" s="136">
        <v>1004</v>
      </c>
      <c r="S8" s="136">
        <v>11290</v>
      </c>
      <c r="T8" s="136">
        <v>1862</v>
      </c>
      <c r="U8" s="60">
        <v>1310</v>
      </c>
    </row>
    <row r="9" spans="1:21" ht="21.75" customHeight="1">
      <c r="A9" s="135" t="s">
        <v>13</v>
      </c>
      <c r="B9" s="136">
        <f t="shared" si="0"/>
        <v>56876</v>
      </c>
      <c r="C9" s="136">
        <v>2772</v>
      </c>
      <c r="D9" s="136">
        <v>1</v>
      </c>
      <c r="E9" s="136">
        <v>91</v>
      </c>
      <c r="F9" s="136">
        <v>13</v>
      </c>
      <c r="G9" s="136">
        <v>4226</v>
      </c>
      <c r="H9" s="136">
        <v>22275</v>
      </c>
      <c r="I9" s="136">
        <v>168</v>
      </c>
      <c r="J9" s="136">
        <v>306</v>
      </c>
      <c r="K9" s="136">
        <v>1761</v>
      </c>
      <c r="L9" s="142">
        <v>7950</v>
      </c>
      <c r="M9" s="136">
        <v>906</v>
      </c>
      <c r="N9" s="136">
        <v>308</v>
      </c>
      <c r="O9" s="136">
        <v>2167</v>
      </c>
      <c r="P9" s="136">
        <v>3694</v>
      </c>
      <c r="Q9" s="136">
        <v>1868</v>
      </c>
      <c r="R9" s="136">
        <v>529</v>
      </c>
      <c r="S9" s="136">
        <v>6226</v>
      </c>
      <c r="T9" s="136">
        <v>1150</v>
      </c>
      <c r="U9" s="60">
        <v>465</v>
      </c>
    </row>
    <row r="10" spans="1:21" ht="21.75" customHeight="1">
      <c r="A10" s="135" t="s">
        <v>14</v>
      </c>
      <c r="B10" s="136">
        <f t="shared" si="0"/>
        <v>34333</v>
      </c>
      <c r="C10" s="136">
        <v>402</v>
      </c>
      <c r="D10" s="136">
        <v>3</v>
      </c>
      <c r="E10" s="136">
        <v>0</v>
      </c>
      <c r="F10" s="136">
        <v>2</v>
      </c>
      <c r="G10" s="136">
        <v>1958</v>
      </c>
      <c r="H10" s="136">
        <v>13692</v>
      </c>
      <c r="I10" s="136">
        <v>81</v>
      </c>
      <c r="J10" s="136">
        <v>474</v>
      </c>
      <c r="K10" s="136">
        <v>1591</v>
      </c>
      <c r="L10" s="142">
        <v>4910</v>
      </c>
      <c r="M10" s="136">
        <v>627</v>
      </c>
      <c r="N10" s="136">
        <v>239</v>
      </c>
      <c r="O10" s="136">
        <v>1444</v>
      </c>
      <c r="P10" s="136">
        <v>1866</v>
      </c>
      <c r="Q10" s="136">
        <v>1179</v>
      </c>
      <c r="R10" s="136">
        <v>215</v>
      </c>
      <c r="S10" s="136">
        <v>4363</v>
      </c>
      <c r="T10" s="136">
        <v>747</v>
      </c>
      <c r="U10" s="60">
        <v>540</v>
      </c>
    </row>
    <row r="11" spans="1:21" ht="21.75" customHeight="1">
      <c r="A11" s="135" t="s">
        <v>15</v>
      </c>
      <c r="B11" s="136">
        <f t="shared" si="0"/>
        <v>21550</v>
      </c>
      <c r="C11" s="136">
        <v>299</v>
      </c>
      <c r="D11" s="136">
        <v>0</v>
      </c>
      <c r="E11" s="136">
        <v>21</v>
      </c>
      <c r="F11" s="136">
        <v>5</v>
      </c>
      <c r="G11" s="136">
        <v>1389</v>
      </c>
      <c r="H11" s="136">
        <v>10000</v>
      </c>
      <c r="I11" s="136">
        <v>37</v>
      </c>
      <c r="J11" s="136">
        <v>157</v>
      </c>
      <c r="K11" s="136">
        <v>1061</v>
      </c>
      <c r="L11" s="142">
        <v>2791</v>
      </c>
      <c r="M11" s="136">
        <v>262</v>
      </c>
      <c r="N11" s="136">
        <v>135</v>
      </c>
      <c r="O11" s="136">
        <v>648</v>
      </c>
      <c r="P11" s="136">
        <v>1188</v>
      </c>
      <c r="Q11" s="136">
        <v>519</v>
      </c>
      <c r="R11" s="136">
        <v>149</v>
      </c>
      <c r="S11" s="136">
        <v>2343</v>
      </c>
      <c r="T11" s="136">
        <v>246</v>
      </c>
      <c r="U11" s="60">
        <v>300</v>
      </c>
    </row>
    <row r="12" spans="1:21" ht="21.75" customHeight="1">
      <c r="A12" s="135" t="s">
        <v>16</v>
      </c>
      <c r="B12" s="136">
        <f t="shared" si="0"/>
        <v>13185</v>
      </c>
      <c r="C12" s="136">
        <v>882</v>
      </c>
      <c r="D12" s="136">
        <v>0</v>
      </c>
      <c r="E12" s="136">
        <v>1176</v>
      </c>
      <c r="F12" s="136">
        <v>1</v>
      </c>
      <c r="G12" s="136">
        <v>1229</v>
      </c>
      <c r="H12" s="136">
        <v>3981</v>
      </c>
      <c r="I12" s="136">
        <v>15</v>
      </c>
      <c r="J12" s="136">
        <v>46</v>
      </c>
      <c r="K12" s="136">
        <v>352</v>
      </c>
      <c r="L12" s="142">
        <v>2159</v>
      </c>
      <c r="M12" s="136">
        <v>177</v>
      </c>
      <c r="N12" s="136">
        <v>45</v>
      </c>
      <c r="O12" s="136">
        <v>374</v>
      </c>
      <c r="P12" s="136">
        <v>789</v>
      </c>
      <c r="Q12" s="136">
        <v>377</v>
      </c>
      <c r="R12" s="136">
        <v>200</v>
      </c>
      <c r="S12" s="136">
        <v>1096</v>
      </c>
      <c r="T12" s="136">
        <v>261</v>
      </c>
      <c r="U12" s="60">
        <v>25</v>
      </c>
    </row>
    <row r="13" spans="1:21" ht="21.75" customHeight="1">
      <c r="A13" s="135" t="s">
        <v>17</v>
      </c>
      <c r="B13" s="136">
        <f t="shared" si="0"/>
        <v>12182</v>
      </c>
      <c r="C13" s="136">
        <v>1303</v>
      </c>
      <c r="D13" s="136">
        <v>0</v>
      </c>
      <c r="E13" s="136">
        <v>143</v>
      </c>
      <c r="F13" s="136">
        <v>3</v>
      </c>
      <c r="G13" s="136">
        <v>1096</v>
      </c>
      <c r="H13" s="136">
        <v>3768</v>
      </c>
      <c r="I13" s="136">
        <v>32</v>
      </c>
      <c r="J13" s="136">
        <v>52</v>
      </c>
      <c r="K13" s="136">
        <v>319</v>
      </c>
      <c r="L13" s="142">
        <v>1704</v>
      </c>
      <c r="M13" s="136">
        <v>207</v>
      </c>
      <c r="N13" s="136">
        <v>50</v>
      </c>
      <c r="O13" s="136">
        <v>521</v>
      </c>
      <c r="P13" s="136">
        <v>754</v>
      </c>
      <c r="Q13" s="136">
        <v>411</v>
      </c>
      <c r="R13" s="136">
        <v>173</v>
      </c>
      <c r="S13" s="136">
        <v>1254</v>
      </c>
      <c r="T13" s="136">
        <v>303</v>
      </c>
      <c r="U13" s="60">
        <v>89</v>
      </c>
    </row>
    <row r="14" spans="1:21" ht="21.75" customHeight="1">
      <c r="A14" s="135" t="s">
        <v>18</v>
      </c>
      <c r="B14" s="136">
        <f t="shared" si="0"/>
        <v>7114</v>
      </c>
      <c r="C14" s="136">
        <v>377</v>
      </c>
      <c r="D14" s="136">
        <v>1</v>
      </c>
      <c r="E14" s="136">
        <v>152</v>
      </c>
      <c r="F14" s="136">
        <v>10</v>
      </c>
      <c r="G14" s="136">
        <v>544</v>
      </c>
      <c r="H14" s="136">
        <v>2679</v>
      </c>
      <c r="I14" s="136">
        <v>20</v>
      </c>
      <c r="J14" s="136">
        <v>36</v>
      </c>
      <c r="K14" s="136">
        <v>271</v>
      </c>
      <c r="L14" s="142">
        <v>962</v>
      </c>
      <c r="M14" s="136">
        <v>119</v>
      </c>
      <c r="N14" s="136">
        <v>30</v>
      </c>
      <c r="O14" s="136">
        <v>307</v>
      </c>
      <c r="P14" s="136">
        <v>439</v>
      </c>
      <c r="Q14" s="136">
        <v>174</v>
      </c>
      <c r="R14" s="136">
        <v>96</v>
      </c>
      <c r="S14" s="136">
        <v>661</v>
      </c>
      <c r="T14" s="136">
        <v>186</v>
      </c>
      <c r="U14" s="60">
        <v>50</v>
      </c>
    </row>
    <row r="15" spans="1:21" ht="21.75" customHeight="1">
      <c r="A15" s="135" t="s">
        <v>19</v>
      </c>
      <c r="B15" s="136">
        <f t="shared" si="0"/>
        <v>19438</v>
      </c>
      <c r="C15" s="136">
        <v>1020</v>
      </c>
      <c r="D15" s="136">
        <v>3</v>
      </c>
      <c r="E15" s="136">
        <v>3</v>
      </c>
      <c r="F15" s="136">
        <v>3</v>
      </c>
      <c r="G15" s="136">
        <v>1449</v>
      </c>
      <c r="H15" s="136">
        <v>7419</v>
      </c>
      <c r="I15" s="136">
        <v>97</v>
      </c>
      <c r="J15" s="136">
        <v>151</v>
      </c>
      <c r="K15" s="136">
        <v>640</v>
      </c>
      <c r="L15" s="142">
        <v>2233</v>
      </c>
      <c r="M15" s="136">
        <v>346</v>
      </c>
      <c r="N15" s="136">
        <v>110</v>
      </c>
      <c r="O15" s="136">
        <v>803</v>
      </c>
      <c r="P15" s="136">
        <v>1158</v>
      </c>
      <c r="Q15" s="136">
        <v>592</v>
      </c>
      <c r="R15" s="136">
        <v>193</v>
      </c>
      <c r="S15" s="136">
        <v>2481</v>
      </c>
      <c r="T15" s="136">
        <v>437</v>
      </c>
      <c r="U15" s="60">
        <v>300</v>
      </c>
    </row>
    <row r="16" spans="1:21" ht="21.75" customHeight="1" thickBot="1">
      <c r="A16" s="123" t="s">
        <v>154</v>
      </c>
      <c r="B16" s="138">
        <f t="shared" si="0"/>
        <v>27283</v>
      </c>
      <c r="C16" s="138">
        <v>726</v>
      </c>
      <c r="D16" s="138">
        <v>0</v>
      </c>
      <c r="E16" s="139">
        <v>3</v>
      </c>
      <c r="F16" s="138">
        <v>3</v>
      </c>
      <c r="G16" s="138">
        <v>1740</v>
      </c>
      <c r="H16" s="138">
        <v>9886</v>
      </c>
      <c r="I16" s="138">
        <v>96</v>
      </c>
      <c r="J16" s="138">
        <v>370</v>
      </c>
      <c r="K16" s="138">
        <v>1120</v>
      </c>
      <c r="L16" s="143">
        <v>3556</v>
      </c>
      <c r="M16" s="138">
        <v>364</v>
      </c>
      <c r="N16" s="138">
        <v>218</v>
      </c>
      <c r="O16" s="138">
        <v>1082</v>
      </c>
      <c r="P16" s="138">
        <v>1694</v>
      </c>
      <c r="Q16" s="138">
        <v>1121</v>
      </c>
      <c r="R16" s="138">
        <v>241</v>
      </c>
      <c r="S16" s="138">
        <v>3738</v>
      </c>
      <c r="T16" s="138">
        <v>910</v>
      </c>
      <c r="U16" s="140">
        <v>415</v>
      </c>
    </row>
    <row r="17" spans="10:12" ht="21.75" customHeight="1">
      <c r="J17" s="53"/>
      <c r="L17" s="144" t="s">
        <v>220</v>
      </c>
    </row>
    <row r="18" spans="1:21" ht="21.75" customHeight="1" thickBot="1">
      <c r="A18" s="312" t="s">
        <v>315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6" t="s">
        <v>352</v>
      </c>
      <c r="U18" s="41"/>
    </row>
    <row r="19" spans="1:21" s="40" customFormat="1" ht="52.5" customHeight="1">
      <c r="A19" s="374"/>
      <c r="B19" s="341" t="s">
        <v>285</v>
      </c>
      <c r="C19" s="341" t="s">
        <v>312</v>
      </c>
      <c r="D19" s="341" t="s">
        <v>313</v>
      </c>
      <c r="E19" s="341" t="s">
        <v>314</v>
      </c>
      <c r="F19" s="346" t="s">
        <v>434</v>
      </c>
      <c r="G19" s="344" t="s">
        <v>420</v>
      </c>
      <c r="H19" s="344" t="s">
        <v>165</v>
      </c>
      <c r="I19" s="344" t="s">
        <v>171</v>
      </c>
      <c r="J19" s="344" t="s">
        <v>170</v>
      </c>
      <c r="K19" s="341" t="s">
        <v>166</v>
      </c>
      <c r="L19" s="347" t="s">
        <v>172</v>
      </c>
      <c r="M19" s="344" t="s">
        <v>173</v>
      </c>
      <c r="N19" s="344" t="s">
        <v>435</v>
      </c>
      <c r="O19" s="348" t="s">
        <v>167</v>
      </c>
      <c r="P19" s="375" t="s">
        <v>436</v>
      </c>
      <c r="Q19" s="57"/>
      <c r="R19" s="57"/>
      <c r="S19" s="57"/>
      <c r="T19" s="58"/>
      <c r="U19" s="59"/>
    </row>
    <row r="20" spans="1:21" ht="21.75" customHeight="1">
      <c r="A20" s="109" t="s">
        <v>9</v>
      </c>
      <c r="B20" s="133">
        <f>SUM(C20:U20)</f>
        <v>14959</v>
      </c>
      <c r="C20" s="133">
        <v>14</v>
      </c>
      <c r="D20" s="133">
        <v>1529</v>
      </c>
      <c r="E20" s="133">
        <v>1894</v>
      </c>
      <c r="F20" s="133">
        <v>12</v>
      </c>
      <c r="G20" s="133">
        <v>105</v>
      </c>
      <c r="H20" s="133">
        <v>208</v>
      </c>
      <c r="I20" s="133">
        <v>3962</v>
      </c>
      <c r="J20" s="133">
        <v>255</v>
      </c>
      <c r="K20" s="133">
        <v>606</v>
      </c>
      <c r="L20" s="141">
        <v>1884</v>
      </c>
      <c r="M20" s="133">
        <v>822</v>
      </c>
      <c r="N20" s="133">
        <v>696</v>
      </c>
      <c r="O20" s="133">
        <v>102</v>
      </c>
      <c r="P20" s="134">
        <v>2870</v>
      </c>
      <c r="Q20" s="61"/>
      <c r="R20" s="61"/>
      <c r="S20" s="61"/>
      <c r="T20" s="61"/>
      <c r="U20" s="61"/>
    </row>
    <row r="21" spans="1:21" ht="21.75" customHeight="1">
      <c r="A21" s="135" t="s">
        <v>10</v>
      </c>
      <c r="B21" s="136">
        <f aca="true" t="shared" si="1" ref="B21:B32">SUM(C21:U21)</f>
        <v>3537</v>
      </c>
      <c r="C21" s="136">
        <v>2</v>
      </c>
      <c r="D21" s="136">
        <v>358</v>
      </c>
      <c r="E21" s="136">
        <v>821</v>
      </c>
      <c r="F21" s="136">
        <v>6</v>
      </c>
      <c r="G21" s="136">
        <v>9</v>
      </c>
      <c r="H21" s="136">
        <v>73</v>
      </c>
      <c r="I21" s="136">
        <v>885</v>
      </c>
      <c r="J21" s="136">
        <v>49</v>
      </c>
      <c r="K21" s="136">
        <v>106</v>
      </c>
      <c r="L21" s="142">
        <v>324</v>
      </c>
      <c r="M21" s="136">
        <v>174</v>
      </c>
      <c r="N21" s="136">
        <v>147</v>
      </c>
      <c r="O21" s="136">
        <v>25</v>
      </c>
      <c r="P21" s="60">
        <v>558</v>
      </c>
      <c r="Q21" s="61"/>
      <c r="R21" s="61"/>
      <c r="S21" s="61"/>
      <c r="T21" s="61"/>
      <c r="U21" s="61"/>
    </row>
    <row r="22" spans="1:21" ht="21.75" customHeight="1">
      <c r="A22" s="135" t="s">
        <v>11</v>
      </c>
      <c r="B22" s="136">
        <f t="shared" si="1"/>
        <v>5479</v>
      </c>
      <c r="C22" s="145">
        <v>0</v>
      </c>
      <c r="D22" s="136">
        <v>400</v>
      </c>
      <c r="E22" s="136">
        <v>824</v>
      </c>
      <c r="F22" s="136">
        <v>6</v>
      </c>
      <c r="G22" s="136">
        <v>51</v>
      </c>
      <c r="H22" s="136">
        <v>72</v>
      </c>
      <c r="I22" s="136">
        <v>1407</v>
      </c>
      <c r="J22" s="136">
        <v>79</v>
      </c>
      <c r="K22" s="136">
        <v>246</v>
      </c>
      <c r="L22" s="142">
        <v>809</v>
      </c>
      <c r="M22" s="136">
        <v>287</v>
      </c>
      <c r="N22" s="136">
        <v>244</v>
      </c>
      <c r="O22" s="136">
        <v>24</v>
      </c>
      <c r="P22" s="60">
        <v>1030</v>
      </c>
      <c r="Q22" s="61"/>
      <c r="R22" s="61"/>
      <c r="S22" s="61"/>
      <c r="T22" s="61"/>
      <c r="U22" s="61"/>
    </row>
    <row r="23" spans="1:21" ht="21.75" customHeight="1">
      <c r="A23" s="135" t="s">
        <v>155</v>
      </c>
      <c r="B23" s="136">
        <f t="shared" si="1"/>
        <v>14082</v>
      </c>
      <c r="C23" s="136">
        <v>20</v>
      </c>
      <c r="D23" s="136">
        <v>1521</v>
      </c>
      <c r="E23" s="136">
        <v>1655</v>
      </c>
      <c r="F23" s="136">
        <v>26</v>
      </c>
      <c r="G23" s="136">
        <v>81</v>
      </c>
      <c r="H23" s="136">
        <v>250</v>
      </c>
      <c r="I23" s="136">
        <v>3178</v>
      </c>
      <c r="J23" s="136">
        <v>172</v>
      </c>
      <c r="K23" s="136">
        <v>650</v>
      </c>
      <c r="L23" s="142">
        <v>2184</v>
      </c>
      <c r="M23" s="136">
        <v>715</v>
      </c>
      <c r="N23" s="136">
        <v>685</v>
      </c>
      <c r="O23" s="136">
        <v>111</v>
      </c>
      <c r="P23" s="60">
        <v>2834</v>
      </c>
      <c r="Q23" s="62"/>
      <c r="R23" s="62"/>
      <c r="S23" s="62"/>
      <c r="T23" s="62"/>
      <c r="U23" s="62"/>
    </row>
    <row r="24" spans="1:21" ht="21.75" customHeight="1">
      <c r="A24" s="135" t="s">
        <v>12</v>
      </c>
      <c r="B24" s="136">
        <f t="shared" si="1"/>
        <v>6836</v>
      </c>
      <c r="C24" s="136">
        <v>11</v>
      </c>
      <c r="D24" s="136">
        <v>608</v>
      </c>
      <c r="E24" s="136">
        <v>1024</v>
      </c>
      <c r="F24" s="136">
        <v>8</v>
      </c>
      <c r="G24" s="136">
        <v>45</v>
      </c>
      <c r="H24" s="136">
        <v>125</v>
      </c>
      <c r="I24" s="136">
        <v>1726</v>
      </c>
      <c r="J24" s="136">
        <v>78</v>
      </c>
      <c r="K24" s="136">
        <v>416</v>
      </c>
      <c r="L24" s="142">
        <v>943</v>
      </c>
      <c r="M24" s="136">
        <v>348</v>
      </c>
      <c r="N24" s="136">
        <v>322</v>
      </c>
      <c r="O24" s="136">
        <v>41</v>
      </c>
      <c r="P24" s="60">
        <v>1141</v>
      </c>
      <c r="Q24" s="61"/>
      <c r="R24" s="61"/>
      <c r="S24" s="61"/>
      <c r="T24" s="61"/>
      <c r="U24" s="61"/>
    </row>
    <row r="25" spans="1:21" ht="21.75" customHeight="1">
      <c r="A25" s="135" t="s">
        <v>79</v>
      </c>
      <c r="B25" s="136">
        <f t="shared" si="1"/>
        <v>5040</v>
      </c>
      <c r="C25" s="145">
        <v>0</v>
      </c>
      <c r="D25" s="136">
        <v>526</v>
      </c>
      <c r="E25" s="136">
        <v>943</v>
      </c>
      <c r="F25" s="136">
        <v>4</v>
      </c>
      <c r="G25" s="136">
        <v>12</v>
      </c>
      <c r="H25" s="136">
        <v>54</v>
      </c>
      <c r="I25" s="136">
        <v>1364</v>
      </c>
      <c r="J25" s="136">
        <v>66</v>
      </c>
      <c r="K25" s="136">
        <v>157</v>
      </c>
      <c r="L25" s="142">
        <v>501</v>
      </c>
      <c r="M25" s="136">
        <v>233</v>
      </c>
      <c r="N25" s="136">
        <v>242</v>
      </c>
      <c r="O25" s="136">
        <v>37</v>
      </c>
      <c r="P25" s="60">
        <v>901</v>
      </c>
      <c r="Q25" s="61"/>
      <c r="R25" s="61"/>
      <c r="S25" s="61"/>
      <c r="T25" s="61"/>
      <c r="U25" s="61"/>
    </row>
    <row r="26" spans="1:21" ht="21.75" customHeight="1">
      <c r="A26" s="135" t="s">
        <v>14</v>
      </c>
      <c r="B26" s="136">
        <f t="shared" si="1"/>
        <v>2323</v>
      </c>
      <c r="C26" s="145">
        <v>0</v>
      </c>
      <c r="D26" s="136">
        <v>173</v>
      </c>
      <c r="E26" s="136">
        <v>292</v>
      </c>
      <c r="F26" s="136">
        <v>2</v>
      </c>
      <c r="G26" s="136">
        <v>16</v>
      </c>
      <c r="H26" s="136">
        <v>25</v>
      </c>
      <c r="I26" s="136">
        <v>626</v>
      </c>
      <c r="J26" s="136">
        <v>26</v>
      </c>
      <c r="K26" s="136">
        <v>181</v>
      </c>
      <c r="L26" s="142">
        <v>303</v>
      </c>
      <c r="M26" s="136">
        <v>135</v>
      </c>
      <c r="N26" s="136">
        <v>121</v>
      </c>
      <c r="O26" s="136">
        <v>12</v>
      </c>
      <c r="P26" s="60">
        <v>411</v>
      </c>
      <c r="Q26" s="61"/>
      <c r="R26" s="61"/>
      <c r="S26" s="61"/>
      <c r="T26" s="61"/>
      <c r="U26" s="61"/>
    </row>
    <row r="27" spans="1:21" ht="21.75" customHeight="1">
      <c r="A27" s="135" t="s">
        <v>15</v>
      </c>
      <c r="B27" s="136">
        <f t="shared" si="1"/>
        <v>1595</v>
      </c>
      <c r="C27" s="136">
        <v>1</v>
      </c>
      <c r="D27" s="136">
        <v>148</v>
      </c>
      <c r="E27" s="136">
        <v>385</v>
      </c>
      <c r="F27" s="136">
        <v>2</v>
      </c>
      <c r="G27" s="136">
        <v>6</v>
      </c>
      <c r="H27" s="136">
        <v>27</v>
      </c>
      <c r="I27" s="136">
        <v>394</v>
      </c>
      <c r="J27" s="136">
        <v>18</v>
      </c>
      <c r="K27" s="136">
        <v>61</v>
      </c>
      <c r="L27" s="142">
        <v>130</v>
      </c>
      <c r="M27" s="136">
        <v>84</v>
      </c>
      <c r="N27" s="136">
        <v>86</v>
      </c>
      <c r="O27" s="136">
        <v>10</v>
      </c>
      <c r="P27" s="60">
        <v>243</v>
      </c>
      <c r="Q27" s="61"/>
      <c r="R27" s="61"/>
      <c r="S27" s="61"/>
      <c r="T27" s="61"/>
      <c r="U27" s="61"/>
    </row>
    <row r="28" spans="1:21" ht="21.75" customHeight="1">
      <c r="A28" s="135" t="s">
        <v>16</v>
      </c>
      <c r="B28" s="136">
        <f t="shared" si="1"/>
        <v>1167</v>
      </c>
      <c r="C28" s="146">
        <v>0</v>
      </c>
      <c r="D28" s="136">
        <v>208</v>
      </c>
      <c r="E28" s="136">
        <v>203</v>
      </c>
      <c r="F28" s="136">
        <v>1</v>
      </c>
      <c r="G28" s="146">
        <v>0</v>
      </c>
      <c r="H28" s="136">
        <v>18</v>
      </c>
      <c r="I28" s="136">
        <v>345</v>
      </c>
      <c r="J28" s="136">
        <v>10</v>
      </c>
      <c r="K28" s="136">
        <v>12</v>
      </c>
      <c r="L28" s="142">
        <v>71</v>
      </c>
      <c r="M28" s="136">
        <v>62</v>
      </c>
      <c r="N28" s="136">
        <v>59</v>
      </c>
      <c r="O28" s="136">
        <v>16</v>
      </c>
      <c r="P28" s="60">
        <v>162</v>
      </c>
      <c r="Q28" s="61"/>
      <c r="R28" s="61"/>
      <c r="S28" s="61"/>
      <c r="T28" s="61"/>
      <c r="U28" s="61"/>
    </row>
    <row r="29" spans="1:21" s="42" customFormat="1" ht="21.75" customHeight="1">
      <c r="A29" s="147" t="s">
        <v>72</v>
      </c>
      <c r="B29" s="136">
        <f t="shared" si="1"/>
        <v>1047</v>
      </c>
      <c r="C29" s="148">
        <v>3</v>
      </c>
      <c r="D29" s="148">
        <v>169</v>
      </c>
      <c r="E29" s="148">
        <v>181</v>
      </c>
      <c r="F29" s="149">
        <v>0</v>
      </c>
      <c r="G29" s="148">
        <v>1</v>
      </c>
      <c r="H29" s="148">
        <v>17</v>
      </c>
      <c r="I29" s="148">
        <v>290</v>
      </c>
      <c r="J29" s="148">
        <v>7</v>
      </c>
      <c r="K29" s="148">
        <v>16</v>
      </c>
      <c r="L29" s="150">
        <v>87</v>
      </c>
      <c r="M29" s="148">
        <v>42</v>
      </c>
      <c r="N29" s="148">
        <v>43</v>
      </c>
      <c r="O29" s="148">
        <v>9</v>
      </c>
      <c r="P29" s="63">
        <v>182</v>
      </c>
      <c r="Q29" s="64"/>
      <c r="R29" s="64"/>
      <c r="S29" s="64"/>
      <c r="T29" s="64"/>
      <c r="U29" s="64"/>
    </row>
    <row r="30" spans="1:21" ht="21.75" customHeight="1">
      <c r="A30" s="135" t="s">
        <v>18</v>
      </c>
      <c r="B30" s="136">
        <f t="shared" si="1"/>
        <v>631</v>
      </c>
      <c r="C30" s="136">
        <v>1</v>
      </c>
      <c r="D30" s="136">
        <v>78</v>
      </c>
      <c r="E30" s="136">
        <v>194</v>
      </c>
      <c r="F30" s="145">
        <v>0</v>
      </c>
      <c r="G30" s="136">
        <v>0</v>
      </c>
      <c r="H30" s="136">
        <v>33</v>
      </c>
      <c r="I30" s="136">
        <v>146</v>
      </c>
      <c r="J30" s="136">
        <v>5</v>
      </c>
      <c r="K30" s="136">
        <v>8</v>
      </c>
      <c r="L30" s="142">
        <v>32</v>
      </c>
      <c r="M30" s="136">
        <v>24</v>
      </c>
      <c r="N30" s="136">
        <v>30</v>
      </c>
      <c r="O30" s="136">
        <v>8</v>
      </c>
      <c r="P30" s="60">
        <v>72</v>
      </c>
      <c r="Q30" s="61"/>
      <c r="R30" s="61"/>
      <c r="S30" s="61"/>
      <c r="T30" s="61"/>
      <c r="U30" s="61"/>
    </row>
    <row r="31" spans="1:21" ht="21.75" customHeight="1">
      <c r="A31" s="135" t="s">
        <v>19</v>
      </c>
      <c r="B31" s="136">
        <f t="shared" si="1"/>
        <v>1280</v>
      </c>
      <c r="C31" s="145">
        <v>0</v>
      </c>
      <c r="D31" s="136">
        <v>166</v>
      </c>
      <c r="E31" s="136">
        <v>204</v>
      </c>
      <c r="F31" s="136">
        <v>3</v>
      </c>
      <c r="G31" s="136">
        <v>5</v>
      </c>
      <c r="H31" s="136">
        <v>16</v>
      </c>
      <c r="I31" s="136">
        <v>253</v>
      </c>
      <c r="J31" s="136">
        <v>9</v>
      </c>
      <c r="K31" s="136">
        <v>128</v>
      </c>
      <c r="L31" s="142">
        <v>142</v>
      </c>
      <c r="M31" s="136">
        <v>72</v>
      </c>
      <c r="N31" s="136">
        <v>59</v>
      </c>
      <c r="O31" s="136">
        <v>9</v>
      </c>
      <c r="P31" s="60">
        <v>214</v>
      </c>
      <c r="Q31" s="61"/>
      <c r="R31" s="61"/>
      <c r="S31" s="61"/>
      <c r="T31" s="61"/>
      <c r="U31" s="61"/>
    </row>
    <row r="32" spans="1:21" ht="21.75" customHeight="1" thickBot="1">
      <c r="A32" s="123" t="s">
        <v>154</v>
      </c>
      <c r="B32" s="138">
        <f t="shared" si="1"/>
        <v>1739</v>
      </c>
      <c r="C32" s="139">
        <v>0</v>
      </c>
      <c r="D32" s="138">
        <v>178</v>
      </c>
      <c r="E32" s="138">
        <v>329</v>
      </c>
      <c r="F32" s="139">
        <v>0</v>
      </c>
      <c r="G32" s="138">
        <v>2</v>
      </c>
      <c r="H32" s="138">
        <v>33</v>
      </c>
      <c r="I32" s="138">
        <v>346</v>
      </c>
      <c r="J32" s="138">
        <v>13</v>
      </c>
      <c r="K32" s="138">
        <v>113</v>
      </c>
      <c r="L32" s="143">
        <v>194</v>
      </c>
      <c r="M32" s="138">
        <v>142</v>
      </c>
      <c r="N32" s="138">
        <v>88</v>
      </c>
      <c r="O32" s="138">
        <v>6</v>
      </c>
      <c r="P32" s="140">
        <v>295</v>
      </c>
      <c r="Q32" s="61"/>
      <c r="R32" s="61"/>
      <c r="S32" s="61"/>
      <c r="T32" s="61"/>
      <c r="U32" s="61"/>
    </row>
    <row r="33" spans="10:12" ht="21.75" customHeight="1">
      <c r="J33" s="53"/>
      <c r="L33" s="277"/>
    </row>
  </sheetData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1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22.5" customHeight="1"/>
  <cols>
    <col min="1" max="1" width="12.69921875" style="26" customWidth="1"/>
    <col min="2" max="2" width="16.69921875" style="26" customWidth="1"/>
    <col min="3" max="10" width="12.69921875" style="26" customWidth="1"/>
    <col min="11" max="11" width="16.69921875" style="26" customWidth="1"/>
    <col min="12" max="15" width="12.69921875" style="26" customWidth="1"/>
    <col min="16" max="16" width="10.69921875" style="26" bestFit="1" customWidth="1"/>
    <col min="17" max="18" width="9.09765625" style="26" customWidth="1"/>
    <col min="19" max="19" width="10.69921875" style="26" bestFit="1" customWidth="1"/>
    <col min="20" max="20" width="11.8984375" style="26" bestFit="1" customWidth="1"/>
    <col min="21" max="21" width="9.09765625" style="26" customWidth="1"/>
    <col min="22" max="22" width="10.69921875" style="26" bestFit="1" customWidth="1"/>
    <col min="23" max="16384" width="9.09765625" style="26" customWidth="1"/>
  </cols>
  <sheetData>
    <row r="1" spans="1:14" ht="22.5" customHeight="1" thickBot="1">
      <c r="A1" s="313" t="s">
        <v>316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9" t="s">
        <v>353</v>
      </c>
    </row>
    <row r="2" spans="1:14" s="25" customFormat="1" ht="24.75" customHeight="1">
      <c r="A2" s="159"/>
      <c r="B2" s="351" t="s">
        <v>317</v>
      </c>
      <c r="C2" s="351" t="s">
        <v>103</v>
      </c>
      <c r="D2" s="351" t="s">
        <v>104</v>
      </c>
      <c r="E2" s="351" t="s">
        <v>83</v>
      </c>
      <c r="F2" s="351" t="s">
        <v>84</v>
      </c>
      <c r="G2" s="351" t="s">
        <v>85</v>
      </c>
      <c r="H2" s="352" t="s">
        <v>86</v>
      </c>
      <c r="I2" s="351" t="s">
        <v>87</v>
      </c>
      <c r="J2" s="353" t="s">
        <v>88</v>
      </c>
      <c r="K2" s="353" t="s">
        <v>89</v>
      </c>
      <c r="L2" s="353" t="s">
        <v>90</v>
      </c>
      <c r="M2" s="354" t="s">
        <v>423</v>
      </c>
      <c r="N2" s="358" t="s">
        <v>91</v>
      </c>
    </row>
    <row r="3" spans="1:14" ht="22.5" customHeight="1">
      <c r="A3" s="192" t="s">
        <v>70</v>
      </c>
      <c r="B3" s="151">
        <v>154200622</v>
      </c>
      <c r="C3" s="151">
        <v>4082394</v>
      </c>
      <c r="D3" s="151">
        <v>1949850</v>
      </c>
      <c r="E3" s="151">
        <v>2535467</v>
      </c>
      <c r="F3" s="151">
        <v>548729</v>
      </c>
      <c r="G3" s="151">
        <v>293501</v>
      </c>
      <c r="H3" s="259">
        <v>369284</v>
      </c>
      <c r="I3" s="151">
        <v>746324</v>
      </c>
      <c r="J3" s="151">
        <v>523474</v>
      </c>
      <c r="K3" s="151">
        <v>8876847</v>
      </c>
      <c r="L3" s="151" t="s">
        <v>344</v>
      </c>
      <c r="M3" s="151">
        <v>6454647</v>
      </c>
      <c r="N3" s="193">
        <v>53072</v>
      </c>
    </row>
    <row r="4" spans="1:14" ht="22.5" customHeight="1">
      <c r="A4" s="152" t="s">
        <v>10</v>
      </c>
      <c r="B4" s="153">
        <v>84356533</v>
      </c>
      <c r="C4" s="153">
        <v>9841190</v>
      </c>
      <c r="D4" s="153">
        <v>1190390</v>
      </c>
      <c r="E4" s="153">
        <v>18931</v>
      </c>
      <c r="F4" s="153">
        <v>66072</v>
      </c>
      <c r="G4" s="153" t="s">
        <v>377</v>
      </c>
      <c r="H4" s="164">
        <v>53483</v>
      </c>
      <c r="I4" s="153">
        <v>714823</v>
      </c>
      <c r="J4" s="153">
        <v>33292</v>
      </c>
      <c r="K4" s="153">
        <v>428555</v>
      </c>
      <c r="L4" s="153" t="s">
        <v>344</v>
      </c>
      <c r="M4" s="153">
        <v>870558</v>
      </c>
      <c r="N4" s="154">
        <v>395477</v>
      </c>
    </row>
    <row r="5" spans="1:14" ht="22.5" customHeight="1">
      <c r="A5" s="152" t="s">
        <v>11</v>
      </c>
      <c r="B5" s="153">
        <v>171765684</v>
      </c>
      <c r="C5" s="153">
        <v>2266219</v>
      </c>
      <c r="D5" s="153" t="s">
        <v>377</v>
      </c>
      <c r="E5" s="153" t="s">
        <v>344</v>
      </c>
      <c r="F5" s="153">
        <v>8028</v>
      </c>
      <c r="G5" s="153">
        <v>74001</v>
      </c>
      <c r="H5" s="164">
        <v>392174</v>
      </c>
      <c r="I5" s="153">
        <v>387440</v>
      </c>
      <c r="J5" s="153">
        <v>2315293</v>
      </c>
      <c r="K5" s="153" t="s">
        <v>345</v>
      </c>
      <c r="L5" s="153" t="s">
        <v>344</v>
      </c>
      <c r="M5" s="153">
        <v>2580518</v>
      </c>
      <c r="N5" s="154">
        <v>134513</v>
      </c>
    </row>
    <row r="6" spans="1:14" ht="22.5" customHeight="1">
      <c r="A6" s="152" t="s">
        <v>158</v>
      </c>
      <c r="B6" s="153">
        <v>1259490552</v>
      </c>
      <c r="C6" s="153">
        <v>5188550</v>
      </c>
      <c r="D6" s="153">
        <v>234693</v>
      </c>
      <c r="E6" s="153">
        <v>828560</v>
      </c>
      <c r="F6" s="153">
        <v>1572126</v>
      </c>
      <c r="G6" s="153">
        <v>692206</v>
      </c>
      <c r="H6" s="164">
        <v>120226</v>
      </c>
      <c r="I6" s="153">
        <v>206574</v>
      </c>
      <c r="J6" s="153">
        <v>955836</v>
      </c>
      <c r="K6" s="153">
        <v>656238</v>
      </c>
      <c r="L6" s="153">
        <v>402648</v>
      </c>
      <c r="M6" s="153">
        <v>30178719</v>
      </c>
      <c r="N6" s="154">
        <v>7251244</v>
      </c>
    </row>
    <row r="7" spans="1:14" ht="22.5" customHeight="1">
      <c r="A7" s="152" t="s">
        <v>12</v>
      </c>
      <c r="B7" s="153">
        <v>165808933</v>
      </c>
      <c r="C7" s="153">
        <v>9152164</v>
      </c>
      <c r="D7" s="153">
        <v>233370</v>
      </c>
      <c r="E7" s="153">
        <v>1335687</v>
      </c>
      <c r="F7" s="153">
        <v>52519</v>
      </c>
      <c r="G7" s="153" t="s">
        <v>344</v>
      </c>
      <c r="H7" s="164">
        <v>1331653</v>
      </c>
      <c r="I7" s="153">
        <v>1602561</v>
      </c>
      <c r="J7" s="153">
        <v>644686</v>
      </c>
      <c r="K7" s="153">
        <v>255790</v>
      </c>
      <c r="L7" s="153" t="s">
        <v>377</v>
      </c>
      <c r="M7" s="153">
        <v>8590940</v>
      </c>
      <c r="N7" s="154">
        <v>396973</v>
      </c>
    </row>
    <row r="8" spans="1:14" ht="22.5" customHeight="1">
      <c r="A8" s="152" t="s">
        <v>13</v>
      </c>
      <c r="B8" s="153">
        <v>121257899</v>
      </c>
      <c r="C8" s="153">
        <v>511389</v>
      </c>
      <c r="D8" s="153">
        <v>681838</v>
      </c>
      <c r="E8" s="153">
        <v>602706</v>
      </c>
      <c r="F8" s="153">
        <v>160717</v>
      </c>
      <c r="G8" s="153" t="s">
        <v>344</v>
      </c>
      <c r="H8" s="164">
        <v>72900</v>
      </c>
      <c r="I8" s="153" t="s">
        <v>344</v>
      </c>
      <c r="J8" s="153">
        <v>462964</v>
      </c>
      <c r="K8" s="153" t="s">
        <v>345</v>
      </c>
      <c r="L8" s="153" t="s">
        <v>377</v>
      </c>
      <c r="M8" s="153">
        <v>2330081</v>
      </c>
      <c r="N8" s="154">
        <v>20960</v>
      </c>
    </row>
    <row r="9" spans="1:14" ht="22.5" customHeight="1">
      <c r="A9" s="152" t="s">
        <v>14</v>
      </c>
      <c r="B9" s="153">
        <v>14157844</v>
      </c>
      <c r="C9" s="153">
        <v>320586</v>
      </c>
      <c r="D9" s="153" t="s">
        <v>106</v>
      </c>
      <c r="E9" s="153" t="s">
        <v>344</v>
      </c>
      <c r="F9" s="153" t="s">
        <v>344</v>
      </c>
      <c r="G9" s="153" t="s">
        <v>344</v>
      </c>
      <c r="H9" s="164">
        <v>315361</v>
      </c>
      <c r="I9" s="153" t="s">
        <v>344</v>
      </c>
      <c r="J9" s="153">
        <v>785326</v>
      </c>
      <c r="K9" s="153">
        <v>939111</v>
      </c>
      <c r="L9" s="153" t="s">
        <v>345</v>
      </c>
      <c r="M9" s="153">
        <v>126770</v>
      </c>
      <c r="N9" s="154">
        <v>27327</v>
      </c>
    </row>
    <row r="10" spans="1:14" ht="22.5" customHeight="1">
      <c r="A10" s="152" t="s">
        <v>15</v>
      </c>
      <c r="B10" s="153">
        <v>46423469</v>
      </c>
      <c r="C10" s="153">
        <v>159058</v>
      </c>
      <c r="D10" s="153" t="s">
        <v>377</v>
      </c>
      <c r="E10" s="153" t="s">
        <v>377</v>
      </c>
      <c r="F10" s="153">
        <v>471627</v>
      </c>
      <c r="G10" s="153" t="s">
        <v>344</v>
      </c>
      <c r="H10" s="164">
        <v>78276</v>
      </c>
      <c r="I10" s="153" t="s">
        <v>377</v>
      </c>
      <c r="J10" s="153" t="s">
        <v>344</v>
      </c>
      <c r="K10" s="153" t="s">
        <v>344</v>
      </c>
      <c r="L10" s="153" t="s">
        <v>344</v>
      </c>
      <c r="M10" s="153">
        <v>1233671</v>
      </c>
      <c r="N10" s="154">
        <v>464132</v>
      </c>
    </row>
    <row r="11" spans="1:14" ht="22.5" customHeight="1">
      <c r="A11" s="152" t="s">
        <v>16</v>
      </c>
      <c r="B11" s="153">
        <v>3169852</v>
      </c>
      <c r="C11" s="153">
        <v>1665259</v>
      </c>
      <c r="D11" s="153" t="s">
        <v>377</v>
      </c>
      <c r="E11" s="153">
        <v>160351</v>
      </c>
      <c r="F11" s="153">
        <v>37157</v>
      </c>
      <c r="G11" s="153" t="s">
        <v>344</v>
      </c>
      <c r="H11" s="164" t="s">
        <v>344</v>
      </c>
      <c r="I11" s="153" t="s">
        <v>377</v>
      </c>
      <c r="J11" s="153" t="s">
        <v>344</v>
      </c>
      <c r="K11" s="153" t="s">
        <v>377</v>
      </c>
      <c r="L11" s="153" t="s">
        <v>377</v>
      </c>
      <c r="M11" s="153">
        <v>257840</v>
      </c>
      <c r="N11" s="154" t="s">
        <v>377</v>
      </c>
    </row>
    <row r="12" spans="1:14" ht="22.5" customHeight="1">
      <c r="A12" s="152" t="s">
        <v>17</v>
      </c>
      <c r="B12" s="153">
        <v>11613545</v>
      </c>
      <c r="C12" s="153">
        <v>108612</v>
      </c>
      <c r="D12" s="153" t="s">
        <v>344</v>
      </c>
      <c r="E12" s="153">
        <v>243815</v>
      </c>
      <c r="F12" s="153">
        <v>74002</v>
      </c>
      <c r="G12" s="153" t="s">
        <v>344</v>
      </c>
      <c r="H12" s="164" t="s">
        <v>344</v>
      </c>
      <c r="I12" s="153" t="s">
        <v>344</v>
      </c>
      <c r="J12" s="153" t="s">
        <v>344</v>
      </c>
      <c r="K12" s="153" t="s">
        <v>377</v>
      </c>
      <c r="L12" s="153" t="s">
        <v>344</v>
      </c>
      <c r="M12" s="153">
        <v>459217</v>
      </c>
      <c r="N12" s="154" t="s">
        <v>344</v>
      </c>
    </row>
    <row r="13" spans="1:14" ht="22.5" customHeight="1">
      <c r="A13" s="152" t="s">
        <v>18</v>
      </c>
      <c r="B13" s="153">
        <v>3045477</v>
      </c>
      <c r="C13" s="153">
        <v>95153</v>
      </c>
      <c r="D13" s="153" t="s">
        <v>344</v>
      </c>
      <c r="E13" s="153">
        <v>315640</v>
      </c>
      <c r="F13" s="153">
        <v>48473</v>
      </c>
      <c r="G13" s="153" t="s">
        <v>344</v>
      </c>
      <c r="H13" s="164" t="s">
        <v>377</v>
      </c>
      <c r="I13" s="153" t="s">
        <v>344</v>
      </c>
      <c r="J13" s="153" t="s">
        <v>344</v>
      </c>
      <c r="K13" s="153" t="s">
        <v>377</v>
      </c>
      <c r="L13" s="153" t="s">
        <v>377</v>
      </c>
      <c r="M13" s="153">
        <v>295852</v>
      </c>
      <c r="N13" s="154" t="s">
        <v>344</v>
      </c>
    </row>
    <row r="14" spans="1:14" ht="22.5" customHeight="1">
      <c r="A14" s="152" t="s">
        <v>19</v>
      </c>
      <c r="B14" s="153">
        <v>146291326</v>
      </c>
      <c r="C14" s="153">
        <v>39972</v>
      </c>
      <c r="D14" s="153" t="s">
        <v>344</v>
      </c>
      <c r="E14" s="153">
        <v>50419</v>
      </c>
      <c r="F14" s="153">
        <v>32143</v>
      </c>
      <c r="G14" s="153" t="s">
        <v>344</v>
      </c>
      <c r="H14" s="164" t="s">
        <v>344</v>
      </c>
      <c r="I14" s="153" t="s">
        <v>344</v>
      </c>
      <c r="J14" s="153">
        <v>91038</v>
      </c>
      <c r="K14" s="153">
        <v>5090825</v>
      </c>
      <c r="L14" s="153" t="s">
        <v>344</v>
      </c>
      <c r="M14" s="153">
        <v>1946468</v>
      </c>
      <c r="N14" s="154" t="s">
        <v>344</v>
      </c>
    </row>
    <row r="15" spans="1:14" ht="22.5" customHeight="1" thickBot="1">
      <c r="A15" s="155" t="s">
        <v>154</v>
      </c>
      <c r="B15" s="156">
        <v>76998542</v>
      </c>
      <c r="C15" s="156">
        <v>1526791</v>
      </c>
      <c r="D15" s="156" t="s">
        <v>344</v>
      </c>
      <c r="E15" s="156" t="s">
        <v>344</v>
      </c>
      <c r="F15" s="156" t="s">
        <v>344</v>
      </c>
      <c r="G15" s="156">
        <v>190075</v>
      </c>
      <c r="H15" s="165">
        <v>19438</v>
      </c>
      <c r="I15" s="156">
        <v>249921</v>
      </c>
      <c r="J15" s="156" t="s">
        <v>344</v>
      </c>
      <c r="K15" s="156">
        <v>5627184</v>
      </c>
      <c r="L15" s="156" t="s">
        <v>377</v>
      </c>
      <c r="M15" s="156">
        <v>3230232</v>
      </c>
      <c r="N15" s="157" t="s">
        <v>344</v>
      </c>
    </row>
    <row r="16" spans="8:9" ht="16.5" customHeight="1">
      <c r="H16" s="53"/>
      <c r="I16" s="158"/>
    </row>
    <row r="17" ht="5.25" customHeight="1" thickBot="1">
      <c r="M17" s="24"/>
    </row>
    <row r="18" spans="1:13" s="25" customFormat="1" ht="25.5" customHeight="1">
      <c r="A18" s="280"/>
      <c r="B18" s="359" t="s">
        <v>92</v>
      </c>
      <c r="C18" s="360" t="s">
        <v>93</v>
      </c>
      <c r="D18" s="361" t="s">
        <v>94</v>
      </c>
      <c r="E18" s="359" t="s">
        <v>95</v>
      </c>
      <c r="F18" s="359" t="s">
        <v>96</v>
      </c>
      <c r="G18" s="361" t="s">
        <v>97</v>
      </c>
      <c r="H18" s="362" t="s">
        <v>98</v>
      </c>
      <c r="I18" s="354" t="s">
        <v>99</v>
      </c>
      <c r="J18" s="361" t="s">
        <v>100</v>
      </c>
      <c r="K18" s="359" t="s">
        <v>101</v>
      </c>
      <c r="L18" s="359" t="s">
        <v>102</v>
      </c>
      <c r="M18" s="363" t="s">
        <v>271</v>
      </c>
    </row>
    <row r="19" spans="1:13" ht="22.5" customHeight="1">
      <c r="A19" s="192" t="s">
        <v>70</v>
      </c>
      <c r="B19" s="151" t="s">
        <v>377</v>
      </c>
      <c r="C19" s="160">
        <v>1525377</v>
      </c>
      <c r="D19" s="151">
        <v>3140533</v>
      </c>
      <c r="E19" s="151">
        <v>1266198</v>
      </c>
      <c r="F19" s="151">
        <v>3000451</v>
      </c>
      <c r="G19" s="151">
        <v>33588719</v>
      </c>
      <c r="H19" s="259">
        <v>8065401</v>
      </c>
      <c r="I19" s="151">
        <v>1336028</v>
      </c>
      <c r="J19" s="151" t="s">
        <v>345</v>
      </c>
      <c r="K19" s="151">
        <v>71478225</v>
      </c>
      <c r="L19" s="151">
        <v>3861888</v>
      </c>
      <c r="M19" s="193">
        <v>419033</v>
      </c>
    </row>
    <row r="20" spans="1:13" ht="22.5" customHeight="1">
      <c r="A20" s="152" t="s">
        <v>10</v>
      </c>
      <c r="B20" s="153" t="s">
        <v>344</v>
      </c>
      <c r="C20" s="153">
        <v>2053856</v>
      </c>
      <c r="D20" s="153">
        <v>14371494</v>
      </c>
      <c r="E20" s="153">
        <v>676017</v>
      </c>
      <c r="F20" s="153">
        <v>3411773</v>
      </c>
      <c r="G20" s="153">
        <v>2308985</v>
      </c>
      <c r="H20" s="164">
        <v>442452</v>
      </c>
      <c r="I20" s="153" t="s">
        <v>345</v>
      </c>
      <c r="J20" s="153" t="s">
        <v>345</v>
      </c>
      <c r="K20" s="153">
        <v>47058959</v>
      </c>
      <c r="L20" s="153">
        <v>90416</v>
      </c>
      <c r="M20" s="154">
        <v>202892</v>
      </c>
    </row>
    <row r="21" spans="1:13" ht="22.5" customHeight="1">
      <c r="A21" s="152" t="s">
        <v>11</v>
      </c>
      <c r="B21" s="153" t="s">
        <v>377</v>
      </c>
      <c r="C21" s="153">
        <v>1375992</v>
      </c>
      <c r="D21" s="153">
        <v>5709737</v>
      </c>
      <c r="E21" s="153" t="s">
        <v>344</v>
      </c>
      <c r="F21" s="153">
        <v>5379731</v>
      </c>
      <c r="G21" s="153">
        <v>34529832</v>
      </c>
      <c r="H21" s="164">
        <v>3351473</v>
      </c>
      <c r="I21" s="153" t="s">
        <v>345</v>
      </c>
      <c r="J21" s="153" t="s">
        <v>345</v>
      </c>
      <c r="K21" s="153">
        <v>109344798</v>
      </c>
      <c r="L21" s="153" t="s">
        <v>377</v>
      </c>
      <c r="M21" s="154">
        <v>190191</v>
      </c>
    </row>
    <row r="22" spans="1:13" ht="22.5" customHeight="1">
      <c r="A22" s="152" t="s">
        <v>155</v>
      </c>
      <c r="B22" s="153" t="s">
        <v>344</v>
      </c>
      <c r="C22" s="153">
        <v>1532993</v>
      </c>
      <c r="D22" s="161">
        <v>12900393</v>
      </c>
      <c r="E22" s="153">
        <v>2762818</v>
      </c>
      <c r="F22" s="153">
        <v>9053063</v>
      </c>
      <c r="G22" s="153">
        <v>21195757</v>
      </c>
      <c r="H22" s="164">
        <v>4038596</v>
      </c>
      <c r="I22" s="153">
        <v>4042368</v>
      </c>
      <c r="J22" s="153">
        <v>1628069</v>
      </c>
      <c r="K22" s="153">
        <v>1146911786</v>
      </c>
      <c r="L22" s="153">
        <v>66110</v>
      </c>
      <c r="M22" s="154">
        <v>6947844</v>
      </c>
    </row>
    <row r="23" spans="1:13" ht="22.5" customHeight="1">
      <c r="A23" s="152" t="s">
        <v>12</v>
      </c>
      <c r="B23" s="153" t="s">
        <v>344</v>
      </c>
      <c r="C23" s="162">
        <v>619880</v>
      </c>
      <c r="D23" s="153">
        <v>3820713</v>
      </c>
      <c r="E23" s="153">
        <v>1146903</v>
      </c>
      <c r="F23" s="153">
        <v>2653454</v>
      </c>
      <c r="G23" s="153">
        <v>11308970</v>
      </c>
      <c r="H23" s="164">
        <v>24647569</v>
      </c>
      <c r="I23" s="153" t="s">
        <v>345</v>
      </c>
      <c r="J23" s="153" t="s">
        <v>377</v>
      </c>
      <c r="K23" s="153">
        <v>95851746</v>
      </c>
      <c r="L23" s="153" t="s">
        <v>345</v>
      </c>
      <c r="M23" s="154">
        <v>160546</v>
      </c>
    </row>
    <row r="24" spans="1:13" ht="22.5" customHeight="1">
      <c r="A24" s="152" t="s">
        <v>13</v>
      </c>
      <c r="B24" s="153" t="s">
        <v>377</v>
      </c>
      <c r="C24" s="162">
        <v>373004</v>
      </c>
      <c r="D24" s="153">
        <v>3288541</v>
      </c>
      <c r="E24" s="153">
        <v>3186439</v>
      </c>
      <c r="F24" s="153">
        <v>2166355</v>
      </c>
      <c r="G24" s="153">
        <v>2523720</v>
      </c>
      <c r="H24" s="164">
        <v>1161840</v>
      </c>
      <c r="I24" s="153" t="s">
        <v>377</v>
      </c>
      <c r="J24" s="153" t="s">
        <v>377</v>
      </c>
      <c r="K24" s="153">
        <v>102951101</v>
      </c>
      <c r="L24" s="153" t="s">
        <v>345</v>
      </c>
      <c r="M24" s="154">
        <v>264394</v>
      </c>
    </row>
    <row r="25" spans="1:13" ht="22.5" customHeight="1">
      <c r="A25" s="152" t="s">
        <v>14</v>
      </c>
      <c r="B25" s="153" t="s">
        <v>377</v>
      </c>
      <c r="C25" s="153" t="s">
        <v>344</v>
      </c>
      <c r="D25" s="161">
        <v>517108</v>
      </c>
      <c r="E25" s="153">
        <v>115584</v>
      </c>
      <c r="F25" s="153">
        <v>1397581</v>
      </c>
      <c r="G25" s="153">
        <v>2379213</v>
      </c>
      <c r="H25" s="164">
        <v>691245</v>
      </c>
      <c r="I25" s="153" t="s">
        <v>377</v>
      </c>
      <c r="J25" s="153" t="s">
        <v>377</v>
      </c>
      <c r="K25" s="153">
        <v>5826449</v>
      </c>
      <c r="L25" s="153" t="s">
        <v>377</v>
      </c>
      <c r="M25" s="154">
        <v>26407</v>
      </c>
    </row>
    <row r="26" spans="1:13" ht="22.5" customHeight="1">
      <c r="A26" s="152" t="s">
        <v>15</v>
      </c>
      <c r="B26" s="153" t="s">
        <v>377</v>
      </c>
      <c r="C26" s="153">
        <v>3062606</v>
      </c>
      <c r="D26" s="153">
        <v>1036342</v>
      </c>
      <c r="E26" s="153" t="s">
        <v>344</v>
      </c>
      <c r="F26" s="153">
        <v>681397</v>
      </c>
      <c r="G26" s="153">
        <v>2904184</v>
      </c>
      <c r="H26" s="164">
        <v>52372</v>
      </c>
      <c r="I26" s="153" t="s">
        <v>377</v>
      </c>
      <c r="J26" s="153" t="s">
        <v>377</v>
      </c>
      <c r="K26" s="153">
        <v>34073945</v>
      </c>
      <c r="L26" s="153" t="s">
        <v>345</v>
      </c>
      <c r="M26" s="154" t="s">
        <v>345</v>
      </c>
    </row>
    <row r="27" spans="1:13" ht="22.5" customHeight="1">
      <c r="A27" s="152" t="s">
        <v>16</v>
      </c>
      <c r="B27" s="153" t="s">
        <v>377</v>
      </c>
      <c r="C27" s="153" t="s">
        <v>344</v>
      </c>
      <c r="D27" s="153" t="s">
        <v>344</v>
      </c>
      <c r="E27" s="153" t="s">
        <v>377</v>
      </c>
      <c r="F27" s="153">
        <v>258823</v>
      </c>
      <c r="G27" s="153">
        <v>278312</v>
      </c>
      <c r="H27" s="164" t="s">
        <v>377</v>
      </c>
      <c r="I27" s="153" t="s">
        <v>377</v>
      </c>
      <c r="J27" s="153" t="s">
        <v>345</v>
      </c>
      <c r="K27" s="153">
        <v>288296</v>
      </c>
      <c r="L27" s="153" t="s">
        <v>377</v>
      </c>
      <c r="M27" s="154" t="s">
        <v>377</v>
      </c>
    </row>
    <row r="28" spans="1:13" ht="22.5" customHeight="1">
      <c r="A28" s="152" t="s">
        <v>17</v>
      </c>
      <c r="B28" s="153" t="s">
        <v>377</v>
      </c>
      <c r="C28" s="153">
        <v>117307</v>
      </c>
      <c r="D28" s="153" t="s">
        <v>344</v>
      </c>
      <c r="E28" s="153" t="s">
        <v>344</v>
      </c>
      <c r="F28" s="153">
        <v>98547</v>
      </c>
      <c r="G28" s="161">
        <v>1077143</v>
      </c>
      <c r="H28" s="164" t="s">
        <v>377</v>
      </c>
      <c r="I28" s="153" t="s">
        <v>377</v>
      </c>
      <c r="J28" s="153" t="s">
        <v>377</v>
      </c>
      <c r="K28" s="153">
        <v>4107095</v>
      </c>
      <c r="L28" s="153" t="s">
        <v>377</v>
      </c>
      <c r="M28" s="154" t="s">
        <v>345</v>
      </c>
    </row>
    <row r="29" spans="1:13" ht="22.5" customHeight="1">
      <c r="A29" s="152" t="s">
        <v>18</v>
      </c>
      <c r="B29" s="153" t="s">
        <v>377</v>
      </c>
      <c r="C29" s="153" t="s">
        <v>377</v>
      </c>
      <c r="D29" s="153" t="s">
        <v>377</v>
      </c>
      <c r="E29" s="153" t="s">
        <v>377</v>
      </c>
      <c r="F29" s="153">
        <v>32521</v>
      </c>
      <c r="G29" s="161">
        <v>155346</v>
      </c>
      <c r="H29" s="164" t="s">
        <v>377</v>
      </c>
      <c r="I29" s="153" t="s">
        <v>377</v>
      </c>
      <c r="J29" s="153" t="s">
        <v>377</v>
      </c>
      <c r="K29" s="153">
        <v>2034827</v>
      </c>
      <c r="L29" s="153">
        <v>7310</v>
      </c>
      <c r="M29" s="154" t="s">
        <v>345</v>
      </c>
    </row>
    <row r="30" spans="1:13" ht="22.5" customHeight="1">
      <c r="A30" s="152" t="s">
        <v>19</v>
      </c>
      <c r="B30" s="153" t="s">
        <v>376</v>
      </c>
      <c r="C30" s="153" t="s">
        <v>377</v>
      </c>
      <c r="D30" s="153" t="s">
        <v>377</v>
      </c>
      <c r="E30" s="153" t="s">
        <v>344</v>
      </c>
      <c r="F30" s="153">
        <v>1024809</v>
      </c>
      <c r="G30" s="161">
        <v>3696881</v>
      </c>
      <c r="H30" s="164">
        <v>67529804</v>
      </c>
      <c r="I30" s="153" t="s">
        <v>377</v>
      </c>
      <c r="J30" s="153" t="s">
        <v>345</v>
      </c>
      <c r="K30" s="153">
        <v>10163325</v>
      </c>
      <c r="L30" s="153" t="s">
        <v>345</v>
      </c>
      <c r="M30" s="154">
        <v>123992</v>
      </c>
    </row>
    <row r="31" spans="1:13" ht="22.5" customHeight="1" thickBot="1">
      <c r="A31" s="155" t="s">
        <v>154</v>
      </c>
      <c r="B31" s="156" t="s">
        <v>376</v>
      </c>
      <c r="C31" s="156">
        <v>785604</v>
      </c>
      <c r="D31" s="156">
        <v>4746302</v>
      </c>
      <c r="E31" s="156" t="s">
        <v>344</v>
      </c>
      <c r="F31" s="156">
        <v>3417557</v>
      </c>
      <c r="G31" s="306">
        <v>2364769</v>
      </c>
      <c r="H31" s="165">
        <v>415818</v>
      </c>
      <c r="I31" s="156" t="s">
        <v>377</v>
      </c>
      <c r="J31" s="156" t="s">
        <v>345</v>
      </c>
      <c r="K31" s="156">
        <v>53356566</v>
      </c>
      <c r="L31" s="156" t="s">
        <v>345</v>
      </c>
      <c r="M31" s="157">
        <v>72601</v>
      </c>
    </row>
    <row r="32" spans="1:13" ht="22.5" customHeight="1">
      <c r="A32" s="56" t="s">
        <v>185</v>
      </c>
      <c r="B32" s="54"/>
      <c r="C32" s="54"/>
      <c r="D32" s="54"/>
      <c r="E32" s="54"/>
      <c r="F32" s="54"/>
      <c r="G32" s="55"/>
      <c r="H32" s="163"/>
      <c r="I32" s="54"/>
      <c r="J32" s="54"/>
      <c r="K32" s="54"/>
      <c r="L32" s="54"/>
      <c r="M32" s="54"/>
    </row>
    <row r="33" spans="4:13" ht="22.5" customHeight="1">
      <c r="D33" s="24"/>
      <c r="E33" s="24"/>
      <c r="F33" s="24"/>
      <c r="G33" s="24"/>
      <c r="H33" s="53"/>
      <c r="I33" s="24"/>
      <c r="J33" s="24"/>
      <c r="K33" s="24"/>
      <c r="L33" s="24"/>
      <c r="M33" s="24"/>
    </row>
    <row r="34" ht="22.5" customHeight="1">
      <c r="B34" s="33"/>
    </row>
  </sheetData>
  <printOptions/>
  <pageMargins left="0.7874015748031497" right="0.5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2" width="9.09765625" style="8" customWidth="1"/>
    <col min="3" max="14" width="6.69921875" style="8" customWidth="1"/>
    <col min="15" max="16384" width="9.09765625" style="8" customWidth="1"/>
  </cols>
  <sheetData>
    <row r="1" spans="1:14" ht="18" customHeight="1" thickBot="1">
      <c r="A1" s="314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2" t="s">
        <v>424</v>
      </c>
    </row>
    <row r="2" spans="1:14" s="19" customFormat="1" ht="21" customHeight="1">
      <c r="A2" s="412"/>
      <c r="B2" s="414" t="s">
        <v>318</v>
      </c>
      <c r="C2" s="414" t="s">
        <v>319</v>
      </c>
      <c r="D2" s="414"/>
      <c r="E2" s="414"/>
      <c r="F2" s="414"/>
      <c r="G2" s="414"/>
      <c r="H2" s="414"/>
      <c r="I2" s="414"/>
      <c r="J2" s="414"/>
      <c r="K2" s="414"/>
      <c r="L2" s="414"/>
      <c r="M2" s="414" t="s">
        <v>320</v>
      </c>
      <c r="N2" s="410" t="s">
        <v>321</v>
      </c>
    </row>
    <row r="3" spans="1:14" s="19" customFormat="1" ht="63.75">
      <c r="A3" s="413"/>
      <c r="B3" s="415"/>
      <c r="C3" s="364" t="s">
        <v>322</v>
      </c>
      <c r="D3" s="364" t="s">
        <v>323</v>
      </c>
      <c r="E3" s="364" t="s">
        <v>324</v>
      </c>
      <c r="F3" s="365" t="s">
        <v>232</v>
      </c>
      <c r="G3" s="365" t="s">
        <v>233</v>
      </c>
      <c r="H3" s="364" t="s">
        <v>325</v>
      </c>
      <c r="I3" s="364" t="s">
        <v>326</v>
      </c>
      <c r="J3" s="364" t="s">
        <v>234</v>
      </c>
      <c r="K3" s="365" t="s">
        <v>327</v>
      </c>
      <c r="L3" s="365" t="s">
        <v>235</v>
      </c>
      <c r="M3" s="415"/>
      <c r="N3" s="411"/>
    </row>
    <row r="4" spans="1:14" ht="21" customHeight="1">
      <c r="A4" s="166" t="s">
        <v>9</v>
      </c>
      <c r="B4" s="167">
        <f>SUM(C4,M4,N4)</f>
        <v>836</v>
      </c>
      <c r="C4" s="167">
        <f>SUM(D4:L4)</f>
        <v>558</v>
      </c>
      <c r="D4" s="167">
        <v>159</v>
      </c>
      <c r="E4" s="167">
        <v>23</v>
      </c>
      <c r="F4" s="167">
        <v>17</v>
      </c>
      <c r="G4" s="167">
        <v>11</v>
      </c>
      <c r="H4" s="167">
        <v>216</v>
      </c>
      <c r="I4" s="167">
        <v>32</v>
      </c>
      <c r="J4" s="167">
        <v>95</v>
      </c>
      <c r="K4" s="167">
        <v>2</v>
      </c>
      <c r="L4" s="167">
        <v>3</v>
      </c>
      <c r="M4" s="167">
        <v>277</v>
      </c>
      <c r="N4" s="168">
        <v>1</v>
      </c>
    </row>
    <row r="5" spans="1:14" ht="21" customHeight="1">
      <c r="A5" s="169" t="s">
        <v>10</v>
      </c>
      <c r="B5" s="170">
        <f>SUM(C5,M5,N5)</f>
        <v>604</v>
      </c>
      <c r="C5" s="170">
        <f aca="true" t="shared" si="0" ref="C5:C16">SUM(D5:L5)</f>
        <v>550</v>
      </c>
      <c r="D5" s="170">
        <v>33</v>
      </c>
      <c r="E5" s="170">
        <v>3</v>
      </c>
      <c r="F5" s="170">
        <v>2</v>
      </c>
      <c r="G5" s="170">
        <v>7</v>
      </c>
      <c r="H5" s="170">
        <v>324</v>
      </c>
      <c r="I5" s="170">
        <v>39</v>
      </c>
      <c r="J5" s="170">
        <v>106</v>
      </c>
      <c r="K5" s="171">
        <v>0</v>
      </c>
      <c r="L5" s="170">
        <v>36</v>
      </c>
      <c r="M5" s="170">
        <v>54</v>
      </c>
      <c r="N5" s="172" t="s">
        <v>106</v>
      </c>
    </row>
    <row r="6" spans="1:14" ht="21" customHeight="1">
      <c r="A6" s="169" t="s">
        <v>11</v>
      </c>
      <c r="B6" s="170">
        <f>SUM(C6,M6,N6)</f>
        <v>178</v>
      </c>
      <c r="C6" s="170">
        <v>162</v>
      </c>
      <c r="D6" s="170">
        <v>70</v>
      </c>
      <c r="E6" s="170">
        <v>10</v>
      </c>
      <c r="F6" s="170">
        <v>2</v>
      </c>
      <c r="G6" s="170">
        <v>2</v>
      </c>
      <c r="H6" s="170">
        <v>41</v>
      </c>
      <c r="I6" s="170">
        <v>16</v>
      </c>
      <c r="J6" s="170">
        <v>21</v>
      </c>
      <c r="K6" s="170">
        <v>0</v>
      </c>
      <c r="L6" s="170">
        <v>2</v>
      </c>
      <c r="M6" s="170">
        <v>16</v>
      </c>
      <c r="N6" s="172" t="s">
        <v>106</v>
      </c>
    </row>
    <row r="7" spans="1:14" ht="21" customHeight="1">
      <c r="A7" s="169" t="s">
        <v>155</v>
      </c>
      <c r="B7" s="170">
        <f aca="true" t="shared" si="1" ref="B7:B15">SUM(C7,M7,N7)</f>
        <v>1104</v>
      </c>
      <c r="C7" s="170">
        <v>783</v>
      </c>
      <c r="D7" s="170">
        <v>287</v>
      </c>
      <c r="E7" s="170">
        <v>30</v>
      </c>
      <c r="F7" s="173">
        <v>9</v>
      </c>
      <c r="G7" s="173">
        <v>16</v>
      </c>
      <c r="H7" s="170">
        <v>160</v>
      </c>
      <c r="I7" s="170">
        <v>113</v>
      </c>
      <c r="J7" s="170">
        <v>137</v>
      </c>
      <c r="K7" s="173">
        <v>17</v>
      </c>
      <c r="L7" s="173">
        <v>15</v>
      </c>
      <c r="M7" s="170">
        <v>312</v>
      </c>
      <c r="N7" s="172">
        <v>9</v>
      </c>
    </row>
    <row r="8" spans="1:14" ht="21" customHeight="1">
      <c r="A8" s="169" t="s">
        <v>12</v>
      </c>
      <c r="B8" s="170">
        <v>967</v>
      </c>
      <c r="C8" s="170">
        <f t="shared" si="0"/>
        <v>911</v>
      </c>
      <c r="D8" s="170">
        <v>209</v>
      </c>
      <c r="E8" s="170">
        <v>41</v>
      </c>
      <c r="F8" s="170">
        <v>30</v>
      </c>
      <c r="G8" s="170">
        <v>10</v>
      </c>
      <c r="H8" s="170">
        <v>303</v>
      </c>
      <c r="I8" s="170">
        <v>108</v>
      </c>
      <c r="J8" s="170">
        <v>142</v>
      </c>
      <c r="K8" s="170">
        <v>7</v>
      </c>
      <c r="L8" s="170">
        <v>61</v>
      </c>
      <c r="M8" s="170">
        <v>55</v>
      </c>
      <c r="N8" s="174">
        <v>0</v>
      </c>
    </row>
    <row r="9" spans="1:14" ht="21" customHeight="1">
      <c r="A9" s="169" t="s">
        <v>13</v>
      </c>
      <c r="B9" s="170">
        <f t="shared" si="1"/>
        <v>1100</v>
      </c>
      <c r="C9" s="170">
        <v>962</v>
      </c>
      <c r="D9" s="170">
        <v>136</v>
      </c>
      <c r="E9" s="170">
        <v>29</v>
      </c>
      <c r="F9" s="170">
        <v>32</v>
      </c>
      <c r="G9" s="170">
        <v>8</v>
      </c>
      <c r="H9" s="170">
        <v>222</v>
      </c>
      <c r="I9" s="170">
        <v>25</v>
      </c>
      <c r="J9" s="170">
        <v>367</v>
      </c>
      <c r="K9" s="170">
        <v>94</v>
      </c>
      <c r="L9" s="170">
        <v>51</v>
      </c>
      <c r="M9" s="170">
        <v>127</v>
      </c>
      <c r="N9" s="174">
        <v>11</v>
      </c>
    </row>
    <row r="10" spans="1:14" ht="21" customHeight="1">
      <c r="A10" s="169" t="s">
        <v>14</v>
      </c>
      <c r="B10" s="170">
        <f t="shared" si="1"/>
        <v>46</v>
      </c>
      <c r="C10" s="170">
        <v>40</v>
      </c>
      <c r="D10" s="170">
        <v>24</v>
      </c>
      <c r="E10" s="170">
        <v>4</v>
      </c>
      <c r="F10" s="170">
        <v>1</v>
      </c>
      <c r="G10" s="170">
        <v>1</v>
      </c>
      <c r="H10" s="170">
        <v>8</v>
      </c>
      <c r="I10" s="170">
        <v>1</v>
      </c>
      <c r="J10" s="173" t="s">
        <v>183</v>
      </c>
      <c r="K10" s="170">
        <v>0</v>
      </c>
      <c r="L10" s="173" t="s">
        <v>183</v>
      </c>
      <c r="M10" s="170">
        <v>6</v>
      </c>
      <c r="N10" s="172" t="s">
        <v>106</v>
      </c>
    </row>
    <row r="11" spans="1:14" ht="21" customHeight="1">
      <c r="A11" s="169" t="s">
        <v>15</v>
      </c>
      <c r="B11" s="170">
        <v>73</v>
      </c>
      <c r="C11" s="170">
        <f t="shared" si="0"/>
        <v>25</v>
      </c>
      <c r="D11" s="170">
        <v>13</v>
      </c>
      <c r="E11" s="170">
        <v>2</v>
      </c>
      <c r="F11" s="173">
        <v>1</v>
      </c>
      <c r="G11" s="173">
        <v>1</v>
      </c>
      <c r="H11" s="170">
        <v>5</v>
      </c>
      <c r="I11" s="170">
        <v>3</v>
      </c>
      <c r="J11" s="173" t="s">
        <v>183</v>
      </c>
      <c r="K11" s="173">
        <v>0</v>
      </c>
      <c r="L11" s="173" t="s">
        <v>183</v>
      </c>
      <c r="M11" s="170">
        <v>47</v>
      </c>
      <c r="N11" s="172" t="s">
        <v>106</v>
      </c>
    </row>
    <row r="12" spans="1:14" ht="21" customHeight="1">
      <c r="A12" s="169" t="s">
        <v>16</v>
      </c>
      <c r="B12" s="170">
        <f t="shared" si="1"/>
        <v>393</v>
      </c>
      <c r="C12" s="170">
        <f t="shared" si="0"/>
        <v>306</v>
      </c>
      <c r="D12" s="170">
        <v>35</v>
      </c>
      <c r="E12" s="170">
        <v>6</v>
      </c>
      <c r="F12" s="170">
        <v>8</v>
      </c>
      <c r="G12" s="170">
        <v>2</v>
      </c>
      <c r="H12" s="170">
        <v>90</v>
      </c>
      <c r="I12" s="170">
        <v>2</v>
      </c>
      <c r="J12" s="170">
        <v>162</v>
      </c>
      <c r="K12" s="171">
        <v>0</v>
      </c>
      <c r="L12" s="170">
        <v>1</v>
      </c>
      <c r="M12" s="170">
        <v>87</v>
      </c>
      <c r="N12" s="172" t="s">
        <v>106</v>
      </c>
    </row>
    <row r="13" spans="1:14" ht="21" customHeight="1">
      <c r="A13" s="169" t="s">
        <v>17</v>
      </c>
      <c r="B13" s="170">
        <v>698</v>
      </c>
      <c r="C13" s="170">
        <v>403</v>
      </c>
      <c r="D13" s="170">
        <v>44</v>
      </c>
      <c r="E13" s="170">
        <v>11</v>
      </c>
      <c r="F13" s="170">
        <v>12</v>
      </c>
      <c r="G13" s="170">
        <v>1</v>
      </c>
      <c r="H13" s="170">
        <v>134</v>
      </c>
      <c r="I13" s="170">
        <v>34</v>
      </c>
      <c r="J13" s="170">
        <v>129</v>
      </c>
      <c r="K13" s="170">
        <v>38</v>
      </c>
      <c r="L13" s="170">
        <v>1</v>
      </c>
      <c r="M13" s="170">
        <v>287</v>
      </c>
      <c r="N13" s="174">
        <v>7</v>
      </c>
    </row>
    <row r="14" spans="1:14" ht="21" customHeight="1">
      <c r="A14" s="169" t="s">
        <v>18</v>
      </c>
      <c r="B14" s="170">
        <f t="shared" si="1"/>
        <v>95</v>
      </c>
      <c r="C14" s="170">
        <f t="shared" si="0"/>
        <v>88</v>
      </c>
      <c r="D14" s="170">
        <v>9</v>
      </c>
      <c r="E14" s="175" t="s">
        <v>106</v>
      </c>
      <c r="F14" s="170">
        <v>0</v>
      </c>
      <c r="G14" s="170">
        <v>1</v>
      </c>
      <c r="H14" s="170">
        <v>46</v>
      </c>
      <c r="I14" s="170">
        <v>7</v>
      </c>
      <c r="J14" s="170">
        <v>20</v>
      </c>
      <c r="K14" s="170">
        <v>4</v>
      </c>
      <c r="L14" s="170">
        <v>1</v>
      </c>
      <c r="M14" s="170">
        <v>7</v>
      </c>
      <c r="N14" s="172" t="s">
        <v>106</v>
      </c>
    </row>
    <row r="15" spans="1:14" ht="21" customHeight="1">
      <c r="A15" s="169" t="s">
        <v>19</v>
      </c>
      <c r="B15" s="170">
        <f t="shared" si="1"/>
        <v>332</v>
      </c>
      <c r="C15" s="170">
        <f t="shared" si="0"/>
        <v>246</v>
      </c>
      <c r="D15" s="170">
        <v>54</v>
      </c>
      <c r="E15" s="170">
        <v>5</v>
      </c>
      <c r="F15" s="170">
        <v>5</v>
      </c>
      <c r="G15" s="170">
        <v>2</v>
      </c>
      <c r="H15" s="170">
        <v>108</v>
      </c>
      <c r="I15" s="170">
        <v>40</v>
      </c>
      <c r="J15" s="170">
        <v>31</v>
      </c>
      <c r="K15" s="170">
        <v>0</v>
      </c>
      <c r="L15" s="170">
        <v>1</v>
      </c>
      <c r="M15" s="170">
        <v>86</v>
      </c>
      <c r="N15" s="172" t="s">
        <v>106</v>
      </c>
    </row>
    <row r="16" spans="1:14" ht="21" customHeight="1" thickBot="1">
      <c r="A16" s="176" t="s">
        <v>154</v>
      </c>
      <c r="B16" s="177">
        <v>153</v>
      </c>
      <c r="C16" s="177">
        <f t="shared" si="0"/>
        <v>136</v>
      </c>
      <c r="D16" s="177">
        <v>27</v>
      </c>
      <c r="E16" s="178">
        <v>1</v>
      </c>
      <c r="F16" s="177">
        <v>0</v>
      </c>
      <c r="G16" s="177">
        <v>3</v>
      </c>
      <c r="H16" s="177">
        <v>30</v>
      </c>
      <c r="I16" s="177">
        <v>45</v>
      </c>
      <c r="J16" s="177">
        <v>17</v>
      </c>
      <c r="K16" s="177">
        <v>1</v>
      </c>
      <c r="L16" s="177">
        <v>12</v>
      </c>
      <c r="M16" s="177">
        <v>16</v>
      </c>
      <c r="N16" s="179">
        <v>0</v>
      </c>
    </row>
  </sheetData>
  <mergeCells count="5">
    <mergeCell ref="N2:N3"/>
    <mergeCell ref="A2:A3"/>
    <mergeCell ref="B2:B3"/>
    <mergeCell ref="C2:L2"/>
    <mergeCell ref="M2:M3"/>
  </mergeCells>
  <printOptions/>
  <pageMargins left="0.75" right="0.75" top="1" bottom="1" header="0.512" footer="0.512"/>
  <pageSetup horizontalDpi="600" verticalDpi="600" orientation="portrait" paperSize="9" scale="88" r:id="rId1"/>
  <ignoredErrors>
    <ignoredError sqref="C4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2008-04-08T01:23:15Z</cp:lastPrinted>
  <dcterms:created xsi:type="dcterms:W3CDTF">2001-12-03T01:12:48Z</dcterms:created>
  <dcterms:modified xsi:type="dcterms:W3CDTF">2008-04-09T06:32:46Z</dcterms:modified>
  <cp:category/>
  <cp:version/>
  <cp:contentType/>
  <cp:contentStatus/>
</cp:coreProperties>
</file>